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tables/table1.xml" ContentType="application/vnd.openxmlformats-officedocument.spreadsheetml.table+xml"/>
  <Override PartName="/docProps/core.xml" ContentType="application/vnd.openxmlformats-package.core-properties+xml"/>
  <Override PartName="/xl/calcChain.xml" ContentType="application/vnd.openxmlformats-officedocument.spreadsheetml.calcChain+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Q:\LISG\Areas\Northern Area Unit 2\1 Drop Zone\1-Amanda\Tableau\UI Data Dashboard\ADA Excel Sheet\"/>
    </mc:Choice>
  </mc:AlternateContent>
  <bookViews>
    <workbookView xWindow="0" yWindow="0" windowWidth="14328" windowHeight="13356" tabRatio="906"/>
  </bookViews>
  <sheets>
    <sheet name="Definitions" sheetId="2" r:id="rId1"/>
    <sheet name=" Claims Filed" sheetId="6" r:id="rId2"/>
    <sheet name="Claims Paid" sheetId="13" r:id="rId3"/>
    <sheet name="Benefits Paid" sheetId="7" r:id="rId4"/>
    <sheet name=" Ineligible Claims" sheetId="8" r:id="rId5"/>
    <sheet name="Backlog of Claims Past 21 Day" sheetId="11" r:id="rId6"/>
    <sheet name="Waiting for Claimant Certificat" sheetId="12" r:id="rId7"/>
  </sheets>
  <definedNames>
    <definedName name="_xlnm._FilterDatabase" localSheetId="4" hidden="1">' Ineligible Claims'!$A$6:$J$24</definedName>
    <definedName name="_xlnm._FilterDatabase" localSheetId="5" hidden="1">'Backlog of Claims Past 21 Day'!$A$6:$B$6</definedName>
    <definedName name="_xlnm._FilterDatabase" localSheetId="6" hidden="1">'Waiting for Claimant Certificat'!$A$6:$D$7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2" l="1"/>
  <c r="D24" i="12"/>
  <c r="C24" i="11"/>
  <c r="D24" i="11"/>
  <c r="I24" i="8"/>
  <c r="J24" i="8"/>
  <c r="G73" i="7"/>
  <c r="H73" i="7"/>
  <c r="C24" i="13"/>
  <c r="D24" i="13"/>
  <c r="G73" i="6"/>
  <c r="H73" i="6"/>
  <c r="C23" i="12" l="1"/>
  <c r="D23" i="12"/>
  <c r="C23" i="11"/>
  <c r="D23" i="11"/>
  <c r="I23" i="8"/>
  <c r="J23" i="8"/>
  <c r="G72" i="7"/>
  <c r="H72" i="7"/>
  <c r="C23" i="13"/>
  <c r="D23" i="13"/>
  <c r="G72" i="6"/>
  <c r="H72" i="6"/>
  <c r="C22" i="12" l="1"/>
  <c r="D22" i="12"/>
  <c r="C22" i="11"/>
  <c r="D22" i="11"/>
  <c r="I22" i="8"/>
  <c r="J22" i="8"/>
  <c r="G71" i="7"/>
  <c r="H71" i="7"/>
  <c r="C22" i="13"/>
  <c r="D22" i="13"/>
  <c r="G71" i="6"/>
  <c r="H71" i="6"/>
  <c r="C21" i="12" l="1"/>
  <c r="D21" i="12"/>
  <c r="C21" i="11"/>
  <c r="D21" i="11"/>
  <c r="I21" i="8"/>
  <c r="J21" i="8"/>
  <c r="G70" i="7"/>
  <c r="H70" i="7"/>
  <c r="C21" i="13"/>
  <c r="D21" i="13"/>
  <c r="G70" i="6"/>
  <c r="H70" i="6"/>
  <c r="J17" i="8" l="1"/>
  <c r="J18" i="8"/>
  <c r="J19" i="8"/>
  <c r="J20" i="8"/>
  <c r="C20" i="12" l="1"/>
  <c r="D20" i="12"/>
  <c r="C20" i="11"/>
  <c r="D20" i="11"/>
  <c r="I20" i="8"/>
  <c r="G69" i="7"/>
  <c r="H69" i="7"/>
  <c r="C20" i="13"/>
  <c r="D20" i="13"/>
  <c r="G69" i="6"/>
  <c r="H69" i="6"/>
  <c r="C19" i="12" l="1"/>
  <c r="D19" i="12"/>
  <c r="C19" i="11"/>
  <c r="D19" i="11"/>
  <c r="I19" i="8"/>
  <c r="C19" i="13"/>
  <c r="D19" i="13"/>
  <c r="G68" i="7"/>
  <c r="H68" i="7"/>
  <c r="G68" i="6"/>
  <c r="H68" i="6"/>
  <c r="I18" i="8" l="1"/>
  <c r="C18" i="12" l="1"/>
  <c r="D18" i="12"/>
  <c r="C18" i="11"/>
  <c r="D18" i="11"/>
  <c r="G67" i="7"/>
  <c r="H67" i="7"/>
  <c r="C18" i="13"/>
  <c r="D18" i="13"/>
  <c r="G67" i="6"/>
  <c r="H67" i="6"/>
  <c r="C17" i="11" l="1"/>
  <c r="C17" i="12" l="1"/>
  <c r="D17" i="12"/>
  <c r="D17" i="11"/>
  <c r="I17" i="8"/>
  <c r="G66" i="7"/>
  <c r="H66" i="7"/>
  <c r="C17" i="13"/>
  <c r="D17" i="13"/>
  <c r="G66" i="6"/>
  <c r="H66" i="6"/>
  <c r="C16" i="12" l="1"/>
  <c r="D16" i="12"/>
  <c r="C16" i="11"/>
  <c r="D16" i="11"/>
  <c r="I16" i="8"/>
  <c r="J16" i="8"/>
  <c r="G65" i="7"/>
  <c r="H65" i="7"/>
  <c r="C16" i="13"/>
  <c r="D16" i="13"/>
  <c r="G65" i="6" l="1"/>
  <c r="H65" i="6"/>
  <c r="C15" i="12" l="1"/>
  <c r="D15" i="12"/>
  <c r="C15" i="11"/>
  <c r="D15" i="11"/>
  <c r="I15" i="8"/>
  <c r="J15" i="8"/>
  <c r="G64" i="7"/>
  <c r="H64" i="7"/>
  <c r="C15" i="13"/>
  <c r="D15" i="13"/>
  <c r="G64" i="6"/>
  <c r="H64" i="6"/>
  <c r="C13" i="12" l="1"/>
  <c r="C14" i="12"/>
  <c r="D13" i="12"/>
  <c r="D14" i="12"/>
  <c r="C14" i="11"/>
  <c r="D14" i="11"/>
  <c r="I14" i="8"/>
  <c r="J14" i="8"/>
  <c r="G63" i="7"/>
  <c r="H63" i="7"/>
  <c r="C14" i="13"/>
  <c r="D14" i="13"/>
  <c r="G63" i="6"/>
  <c r="H63" i="6"/>
  <c r="C13" i="11" l="1"/>
  <c r="D13" i="11"/>
  <c r="I13" i="8"/>
  <c r="J13" i="8"/>
  <c r="G62" i="7"/>
  <c r="H62" i="7"/>
  <c r="C13" i="13"/>
  <c r="D13" i="13"/>
  <c r="G62" i="6"/>
  <c r="H62" i="6"/>
  <c r="C12" i="12" l="1"/>
  <c r="D12" i="12"/>
  <c r="C12" i="11"/>
  <c r="D12" i="11"/>
  <c r="I12" i="8"/>
  <c r="J12" i="8"/>
  <c r="G61" i="7"/>
  <c r="H61" i="7"/>
  <c r="C12" i="13"/>
  <c r="D12" i="13"/>
  <c r="G61" i="6"/>
  <c r="H61" i="6"/>
  <c r="C11" i="12" l="1"/>
  <c r="D11" i="12"/>
  <c r="C11" i="11"/>
  <c r="D11" i="11"/>
  <c r="I11" i="8"/>
  <c r="J11" i="8"/>
  <c r="G60" i="7"/>
  <c r="H60" i="7"/>
  <c r="C11" i="13"/>
  <c r="D11" i="13"/>
  <c r="G60" i="6"/>
  <c r="H60" i="6"/>
  <c r="C10" i="12" l="1"/>
  <c r="D10" i="12"/>
  <c r="D10" i="11"/>
  <c r="C10" i="11"/>
  <c r="I10" i="8"/>
  <c r="J10" i="8"/>
  <c r="G59" i="7"/>
  <c r="H59" i="7"/>
  <c r="C10" i="13"/>
  <c r="D10" i="13"/>
  <c r="G59" i="6"/>
  <c r="H59" i="6"/>
  <c r="H58" i="6" l="1"/>
  <c r="G58" i="6"/>
  <c r="C9" i="12"/>
  <c r="D9" i="12"/>
  <c r="C9" i="11"/>
  <c r="D9" i="11"/>
  <c r="I9" i="8"/>
  <c r="J9" i="8"/>
  <c r="G9" i="7"/>
  <c r="H9" i="7"/>
  <c r="C9" i="13"/>
  <c r="D9" i="13"/>
  <c r="G9" i="6"/>
  <c r="H9" i="6"/>
  <c r="H58" i="7" l="1"/>
  <c r="G58" i="7"/>
  <c r="F7" i="8" l="1"/>
  <c r="D8" i="12" l="1"/>
  <c r="C8" i="12"/>
  <c r="I8" i="8"/>
  <c r="J8" i="8"/>
  <c r="H57" i="7"/>
  <c r="G57" i="7"/>
  <c r="D8" i="13"/>
  <c r="C8" i="13"/>
  <c r="H57" i="6"/>
  <c r="G57" i="6"/>
  <c r="D8" i="11"/>
  <c r="C8" i="11"/>
  <c r="H49" i="6" l="1"/>
  <c r="H50" i="6"/>
  <c r="H51" i="6"/>
  <c r="H52" i="6"/>
  <c r="H53" i="6"/>
  <c r="H54" i="6"/>
  <c r="H55" i="6"/>
  <c r="H56" i="6"/>
  <c r="G49" i="6"/>
  <c r="G50" i="6"/>
  <c r="G51" i="6"/>
  <c r="G52" i="6"/>
  <c r="G53" i="6"/>
  <c r="G54" i="6"/>
  <c r="G55" i="6"/>
  <c r="G56" i="6"/>
  <c r="H49" i="7"/>
  <c r="H50" i="7"/>
  <c r="H51" i="7"/>
  <c r="H52" i="7"/>
  <c r="H53" i="7"/>
  <c r="H54" i="7"/>
  <c r="H55" i="7"/>
  <c r="H56" i="7"/>
  <c r="G49" i="7"/>
  <c r="G50" i="7"/>
  <c r="G51" i="7"/>
  <c r="G52" i="7"/>
  <c r="G53" i="7"/>
  <c r="G54" i="7"/>
  <c r="G55" i="7"/>
  <c r="G56" i="7"/>
  <c r="G48" i="6" l="1"/>
  <c r="H48" i="6"/>
  <c r="G48" i="7"/>
  <c r="H48" i="7"/>
  <c r="G47" i="7" l="1"/>
  <c r="H47" i="7"/>
  <c r="G47" i="6"/>
  <c r="H47" i="6"/>
  <c r="H44" i="6" l="1"/>
  <c r="H45" i="6"/>
  <c r="H46" i="6"/>
  <c r="G44" i="6"/>
  <c r="G45" i="6"/>
  <c r="G46" i="6"/>
  <c r="H44" i="7"/>
  <c r="H45" i="7"/>
  <c r="H46" i="7"/>
  <c r="G44" i="7"/>
  <c r="G45" i="7"/>
  <c r="G46" i="7"/>
  <c r="G36" i="6" l="1"/>
  <c r="H43" i="6" l="1"/>
  <c r="G43" i="6"/>
  <c r="H43" i="7"/>
  <c r="G43" i="7"/>
  <c r="G41" i="7" l="1"/>
  <c r="H41" i="7"/>
  <c r="G42" i="7"/>
  <c r="H42" i="7"/>
  <c r="G41" i="6"/>
  <c r="H41" i="6"/>
  <c r="G42" i="6"/>
  <c r="H42" i="6"/>
  <c r="H40" i="7" l="1"/>
  <c r="G40" i="7"/>
  <c r="H40" i="6"/>
  <c r="G40" i="6"/>
  <c r="H39" i="6"/>
  <c r="H36" i="6"/>
  <c r="G19" i="7"/>
  <c r="G13" i="7"/>
  <c r="G22" i="7"/>
  <c r="G29" i="7"/>
  <c r="H39" i="7"/>
  <c r="H33" i="7"/>
  <c r="H11" i="7"/>
  <c r="G15" i="7"/>
  <c r="H36" i="7"/>
  <c r="G18" i="7"/>
  <c r="H8" i="7"/>
  <c r="H24" i="7"/>
  <c r="H25" i="7"/>
  <c r="G34" i="7"/>
  <c r="G26" i="7"/>
  <c r="H35" i="7"/>
  <c r="G36" i="7"/>
  <c r="H26" i="7"/>
  <c r="H34" i="7"/>
  <c r="G10" i="7"/>
  <c r="G25" i="7"/>
  <c r="H27" i="7"/>
  <c r="G35" i="7"/>
  <c r="H10" i="7"/>
  <c r="H18" i="7"/>
  <c r="H37" i="6"/>
  <c r="G17" i="7"/>
  <c r="G37" i="7"/>
  <c r="G11" i="7"/>
  <c r="G20" i="7"/>
  <c r="G27" i="7"/>
  <c r="G23" i="7"/>
  <c r="H31" i="7"/>
  <c r="H20" i="7"/>
  <c r="G31" i="7"/>
  <c r="G33" i="7"/>
  <c r="G8" i="7"/>
  <c r="H15" i="7"/>
  <c r="H23" i="7"/>
  <c r="H13" i="7"/>
  <c r="H29" i="7"/>
  <c r="G39" i="7"/>
  <c r="H16" i="7"/>
  <c r="H12" i="7"/>
  <c r="H28" i="7"/>
  <c r="G12" i="7"/>
  <c r="H22" i="7"/>
  <c r="G28" i="7"/>
  <c r="G32" i="7"/>
  <c r="H37" i="7"/>
  <c r="G21" i="7"/>
  <c r="G30" i="7"/>
  <c r="G38" i="7"/>
  <c r="H14" i="7"/>
  <c r="H17" i="7"/>
  <c r="H19" i="7"/>
  <c r="H21" i="7"/>
  <c r="H30" i="7"/>
  <c r="H32" i="7"/>
  <c r="H38" i="7"/>
  <c r="G14" i="7"/>
  <c r="H38" i="6"/>
  <c r="G16" i="7"/>
  <c r="G24" i="7"/>
  <c r="G37" i="6"/>
  <c r="G38" i="6"/>
  <c r="G39" i="6"/>
  <c r="A38" i="7"/>
  <c r="A39" i="7" s="1"/>
  <c r="A40" i="7" s="1"/>
  <c r="A41" i="7" s="1"/>
  <c r="A42" i="7" s="1"/>
  <c r="A43" i="7" s="1"/>
  <c r="A34" i="7"/>
  <c r="A34" i="6"/>
  <c r="G12" i="6" l="1"/>
  <c r="H12" i="6"/>
  <c r="H8" i="6"/>
  <c r="G8" i="6"/>
  <c r="G16" i="6"/>
  <c r="H16" i="6"/>
  <c r="G20" i="6"/>
  <c r="H20" i="6"/>
  <c r="G24" i="6"/>
  <c r="H24" i="6"/>
  <c r="G28" i="6"/>
  <c r="H28" i="6"/>
  <c r="G32" i="6"/>
  <c r="H32" i="6"/>
  <c r="H13" i="6"/>
  <c r="G13" i="6"/>
  <c r="H17" i="6"/>
  <c r="G17" i="6"/>
  <c r="H21" i="6"/>
  <c r="G21" i="6"/>
  <c r="H25" i="6"/>
  <c r="G25" i="6"/>
  <c r="H29" i="6"/>
  <c r="G29" i="6"/>
  <c r="H33" i="6"/>
  <c r="G33" i="6"/>
  <c r="G10" i="6"/>
  <c r="H10" i="6"/>
  <c r="G14" i="6"/>
  <c r="H14" i="6"/>
  <c r="G18" i="6"/>
  <c r="H18" i="6"/>
  <c r="G22" i="6"/>
  <c r="H22" i="6"/>
  <c r="G26" i="6"/>
  <c r="H26" i="6"/>
  <c r="G30" i="6"/>
  <c r="H30" i="6"/>
  <c r="H11" i="6"/>
  <c r="G11" i="6"/>
  <c r="H15" i="6"/>
  <c r="G15" i="6"/>
  <c r="H19" i="6"/>
  <c r="G19" i="6"/>
  <c r="H23" i="6"/>
  <c r="G23" i="6"/>
  <c r="H27" i="6"/>
  <c r="G27" i="6"/>
  <c r="H31" i="6"/>
  <c r="G31" i="6"/>
  <c r="G34" i="6"/>
  <c r="H35" i="6"/>
  <c r="G35" i="6"/>
  <c r="H34" i="6"/>
</calcChain>
</file>

<file path=xl/sharedStrings.xml><?xml version="1.0" encoding="utf-8"?>
<sst xmlns="http://schemas.openxmlformats.org/spreadsheetml/2006/main" count="154" uniqueCount="98">
  <si>
    <t>Regular</t>
  </si>
  <si>
    <t>PUA</t>
  </si>
  <si>
    <t>PEUC</t>
  </si>
  <si>
    <t>FED ED</t>
  </si>
  <si>
    <t>Definition</t>
  </si>
  <si>
    <t>Benefits Paid</t>
  </si>
  <si>
    <t>Term</t>
  </si>
  <si>
    <t>Week Ending Date</t>
  </si>
  <si>
    <t>Percentage Change from Previous Week Ending Date</t>
  </si>
  <si>
    <t>Change from Previous Week Ending Date</t>
  </si>
  <si>
    <t>Week Ending Date (Bi-Weekly)</t>
  </si>
  <si>
    <t>Change from Previous Biweekly Ending Date</t>
  </si>
  <si>
    <t>Percentage Change from Previous Biweekly Ending Date</t>
  </si>
  <si>
    <t>Pending Identity Verification</t>
  </si>
  <si>
    <t>Verifying Wages for the claim</t>
  </si>
  <si>
    <t>Paid w/in 1 Week</t>
  </si>
  <si>
    <t>Paid w/in 2 Weeks</t>
  </si>
  <si>
    <t>Paid w/in 3 Weeks</t>
  </si>
  <si>
    <t>Paid w/in +3 Weeks</t>
  </si>
  <si>
    <t>Claimants that have received at least one payment and are now waiting for processing of further payment or disqualification.</t>
  </si>
  <si>
    <t>Paid w/in 1 Week Percentage</t>
  </si>
  <si>
    <t xml:space="preserve">Paid w/in 2 Weeks </t>
  </si>
  <si>
    <t>Paid w/in 2 Weeks Percentage</t>
  </si>
  <si>
    <t>Paid w/in 3 Weeks Percentage</t>
  </si>
  <si>
    <t>Paid w/in +3 Weeks Percentage</t>
  </si>
  <si>
    <t>Identity Not Confirmed
 Percentage</t>
  </si>
  <si>
    <t xml:space="preserve"> Waiting for Claimant Certification</t>
  </si>
  <si>
    <t>Regular UI</t>
  </si>
  <si>
    <t>Sum of payments for each respective program</t>
  </si>
  <si>
    <t>Regular UI $ Amount</t>
  </si>
  <si>
    <t xml:space="preserve">Weekly $ amount of Regular UI benefit payments. </t>
  </si>
  <si>
    <t>PUA $ Amount</t>
  </si>
  <si>
    <t>Weekly $ amount of PUA benefit payments.</t>
  </si>
  <si>
    <t>PEUC $ Amount</t>
  </si>
  <si>
    <t>Weekly $ amount of PEUC benefit payments.</t>
  </si>
  <si>
    <t>FED ED $ Amount</t>
  </si>
  <si>
    <t xml:space="preserve">Pending Application Processing </t>
  </si>
  <si>
    <t>Resolving Eligibility Issues</t>
  </si>
  <si>
    <t>Waiting for Claimant Certification</t>
  </si>
  <si>
    <t xml:space="preserve">Pending claimant submission of their first bi-weekly certification before eligibility for payment can be determined. </t>
  </si>
  <si>
    <t xml:space="preserve">Pandemic Unemployment Assistance (PUA) </t>
  </si>
  <si>
    <t>Pandemic Emergency Unemployment Compensation (PEUC)</t>
  </si>
  <si>
    <t xml:space="preserve">Federal-State Extended Duration (FED-ED) </t>
  </si>
  <si>
    <t>FED-ED provides eligible claimants an extension up to 20 weeks of additional benefits for people who used all of their unemployment benefits during a period of high unemployment.</t>
  </si>
  <si>
    <t>Total $ Amount</t>
  </si>
  <si>
    <t xml:space="preserve">Claims Paid Percent </t>
  </si>
  <si>
    <t xml:space="preserve"> Ineligible Claims</t>
  </si>
  <si>
    <t>Claims Ineligible</t>
  </si>
  <si>
    <t>Claimants waiting beyond 3 weeks for EDD to determine eligibility for first benefit payment.</t>
  </si>
  <si>
    <t>Identity Not Confirmed (UI+PUA)</t>
  </si>
  <si>
    <t>Source: Employment Development Department</t>
  </si>
  <si>
    <t xml:space="preserve"> Claims Paid</t>
  </si>
  <si>
    <t xml:space="preserve"> Benefits Paid</t>
  </si>
  <si>
    <t>No Data</t>
  </si>
  <si>
    <t xml:space="preserve">CALIFORNIA UNEMPLOYMENT INSURANCE (UI) CLAIMS DATA DASHBOARD </t>
  </si>
  <si>
    <t xml:space="preserve">  Claims Filed</t>
  </si>
  <si>
    <t>Claims Filed</t>
  </si>
  <si>
    <t>Total Claims Filed</t>
  </si>
  <si>
    <t>Insufficient Earnings (UI)</t>
  </si>
  <si>
    <t>Did Not Meet Eligibility Requirements (UI+PUA)</t>
  </si>
  <si>
    <t>Adjusting Start Date or Benefits on the Claim</t>
  </si>
  <si>
    <t xml:space="preserve">Applications filed by the EDD including reopened claims. For example, when the claimant returns to work but then later comes back to collect benefits on their initial claim. </t>
  </si>
  <si>
    <t>These claims are based on wages earned from employers covered by the California Unemployment Insurance (UI) Code and paid from the UI fund. The claim is based on California wages paid in specific quarters.</t>
  </si>
  <si>
    <t>PUA helps unemployed Californians directly impacted by the pandemic and who are not usually eligible for regular Unemployment Insurance (UI) benefits. This includes business owners, self-employed workers, independent contractors, and those with a limited work history who are out of business or have significantly reduced their services as a direct result of the pandemic. The PUA was implemented in California on April 28, 2020.</t>
  </si>
  <si>
    <t>PEUC is a federal extension for people who have used all benefits available in their regular Unemployment Insurance (UI) claim.</t>
  </si>
  <si>
    <t>A sum of Regular UI, PUA, PEUC, and FED-ED initial claims</t>
  </si>
  <si>
    <t>The number of claims in which a first payment was paid within one week of the EDD receiving a certification verifying eligibility from the claimant.</t>
  </si>
  <si>
    <t xml:space="preserve">The number of claims in which a first payment was paid within two weeks of the EDD receiving a certification verifying eligibility from the claimant. </t>
  </si>
  <si>
    <t xml:space="preserve">The number of claims in which a first payment was paid within three weeks of the EDD receiving a certification verifying eligibility from the claimant. </t>
  </si>
  <si>
    <t xml:space="preserve">The number of claims in which a first payment was paid over three weeks of the EDD receiving a certification verifying eligibility from the claimant. </t>
  </si>
  <si>
    <t xml:space="preserve">Total benefits including first benefit payments and continued claims bi-weekly payments, along with additional federal stimulus payments. </t>
  </si>
  <si>
    <t>Weekly &amp; amount of FED-ED benefit payments.</t>
  </si>
  <si>
    <t xml:space="preserve">A sum of Regular UI, PUA, PEUC, FED-ED and DUA benefits paid. </t>
  </si>
  <si>
    <t>Total claims where the claimant was found disqualified from collecting benefits for having insufficient earnings, identity not confirmed, or did not meet eligibility requirements.</t>
  </si>
  <si>
    <t>Represents claimants with established claims but the EDD doesn’t have enough in employer-reported wages to support eligibility for payment, and the claimant has not provided any further record of wages to consider for eligibility.</t>
  </si>
  <si>
    <t xml:space="preserve">A claimant was found ineligible for benefits due to not meeting the UI program eligibility requirements. A claimant may have multiple nonmonetary determination issues associated to their claim depending on the complexity of their situation and separation from employment reason. </t>
  </si>
  <si>
    <t>Represents claimants that are found ineligible due to the failure to respond to the Department’s request for identity documentation, or failure to provide legible or sufficient documentation.</t>
  </si>
  <si>
    <t>Total number of individuals that have not received their first payment or have received at least one payment but are waiting more than 21 days for EDD processing of further payment or disqualification.</t>
  </si>
  <si>
    <t>UI Online applications received that are pending EDD staff review to file the claim</t>
  </si>
  <si>
    <t>Claimants who have received at least one payment and were put into the Identity Verification process for continued benefits.</t>
  </si>
  <si>
    <t>Claims pending EDD work to add or remove verified wages that fund the claim.</t>
  </si>
  <si>
    <t xml:space="preserve">Claim filed but pending a resolution of other eligibility issues based upon information provided by the claimant.  For example, claimants state they were fired, quit, or were not able and available for work. </t>
  </si>
  <si>
    <t>Claims with an open request to change the claim start date or benefit amount.</t>
  </si>
  <si>
    <t xml:space="preserve">Certification received but pending a resolution of other eligibility issues based upon information provided by the claimant.  For example, claimants were not able and available for work or did not provide their weekly earnings. </t>
  </si>
  <si>
    <t>Did Not Meet Eligibility Requirements Disqualification
 Percentage</t>
  </si>
  <si>
    <t>Insufficient Earnings
 Percentage</t>
  </si>
  <si>
    <t>Backlog of Claims Past 21 Days Pending EDD Action</t>
  </si>
  <si>
    <t xml:space="preserve"> Initial Claims Pending EDD Action Beyond 3 Weeks</t>
  </si>
  <si>
    <t>Continued Claims Pending EDD Action Beyond 3 Weeks</t>
  </si>
  <si>
    <t xml:space="preserve">CALIFORNIA UNEMPLOYMENT INSURANCE (UI) Claims DATA DASHBOARD </t>
  </si>
  <si>
    <t xml:space="preserve">Initial Claims Pending Application Processing </t>
  </si>
  <si>
    <t>Initial Claims Pending Identity Verification</t>
  </si>
  <si>
    <t>Initial Claims Verifying Wages for the claim</t>
  </si>
  <si>
    <t>Initial Claims Resolving Eligibility Issues</t>
  </si>
  <si>
    <t>Continued Claims Adjusting Start Date or Benefits on the Claim</t>
  </si>
  <si>
    <t>Continued Claims  Pending Identity Verification</t>
  </si>
  <si>
    <t>Continued Claims Resolving Eligibility Issues</t>
  </si>
  <si>
    <t>Published: June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</si>
</sst>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quot;$&quot;#,###,,\ &quot;M&quot;"/>
    <numFmt numFmtId="165" formatCode="&quot;+&quot;\ #,###,###;&quot;-&quot;\ #,###,###\ "/>
    <numFmt numFmtId="166" formatCode="&quot;+&quot;#0.0%;&quot;-&quot;#0.0%\ "/>
    <numFmt numFmtId="167" formatCode="&quot;+&quot;&quot;$&quot;#,###,,\ &quot;M&quot;;&quot;-&quot;&quot;$&quot;#,###,,\ &quot;M&quot;"/>
    <numFmt numFmtId="168" formatCode="0.0%"/>
    <numFmt numFmtId="169" formatCode="_(* #,##0_);_(* \(#,##0\);_(* &quot;-&quot;??_);_(@_)"/>
  </numFmts>
  <fonts count="12" x14ac:knownFonts="1">
    <font>
      <sz val="11"/>
      <color theme="1"/>
      <name val="Calibri"/>
      <family val="2"/>
      <scheme val="minor"/>
    </font>
    <font>
      <sz val="11"/>
      <color theme="1"/>
      <name val="Calibri"/>
      <family val="2"/>
      <scheme val="minor"/>
    </font>
    <font>
      <b/>
      <sz val="15"/>
      <color theme="3"/>
      <name val="Calibri"/>
      <family val="2"/>
      <scheme val="minor"/>
    </font>
    <font>
      <sz val="12"/>
      <name val="Calibri"/>
      <family val="2"/>
      <scheme val="minor"/>
    </font>
    <font>
      <b/>
      <sz val="12"/>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15"/>
      <color theme="1"/>
      <name val="Calibri"/>
      <family val="2"/>
      <scheme val="minor"/>
    </font>
    <font>
      <sz val="12"/>
      <color theme="0"/>
      <name val="Calibri"/>
      <family val="2"/>
      <scheme val="minor"/>
    </font>
    <font>
      <sz val="12"/>
      <color theme="1"/>
      <name val="Calibri"/>
      <family val="2"/>
      <scheme val="minor"/>
    </font>
    <font>
      <sz val="12"/>
      <color theme="1"/>
      <name val="Calibri"/>
      <scheme val="minor"/>
    </font>
  </fonts>
  <fills count="3">
    <fill>
      <patternFill patternType="none"/>
    </fill>
    <fill>
      <patternFill patternType="gray125"/>
    </fill>
    <fill>
      <patternFill patternType="solid">
        <fgColor theme="4" tint="-0.249977111117893"/>
        <bgColor indexed="64"/>
      </patternFill>
    </fill>
  </fills>
  <borders count="11">
    <border>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style="thin">
        <color theme="4" tint="-0.249977111117893"/>
      </top>
      <bottom/>
      <diagonal/>
    </border>
    <border>
      <left style="thin">
        <color theme="4" tint="-0.249977111117893"/>
      </left>
      <right/>
      <top style="thin">
        <color theme="4" tint="-0.249977111117893"/>
      </top>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right/>
      <top/>
      <bottom style="thick">
        <color theme="4"/>
      </bottom>
      <diagonal/>
    </border>
  </borders>
  <cellStyleXfs count="4">
    <xf numFmtId="0" fontId="0" fillId="0" borderId="0"/>
    <xf numFmtId="0" fontId="1" fillId="0" borderId="0"/>
    <xf numFmtId="43" fontId="1" fillId="0" borderId="0" applyFont="0" applyFill="0" applyBorder="0" applyAlignment="0" applyProtection="0"/>
    <xf numFmtId="0" fontId="2" fillId="0" borderId="10" applyNumberFormat="0" applyFill="0" applyAlignment="0" applyProtection="0"/>
  </cellStyleXfs>
  <cellXfs count="129">
    <xf numFmtId="0" fontId="0" fillId="0" borderId="0" xfId="0"/>
    <xf numFmtId="169" fontId="2" fillId="0" borderId="10" xfId="3" applyNumberFormat="1" applyFont="1" applyFill="1" applyAlignment="1">
      <alignment horizontal="left"/>
    </xf>
    <xf numFmtId="0" fontId="3" fillId="0" borderId="0" xfId="0" applyFont="1"/>
    <xf numFmtId="0" fontId="4" fillId="0" borderId="0" xfId="0" applyFont="1" applyAlignment="1">
      <alignment horizontal="left"/>
    </xf>
    <xf numFmtId="169" fontId="4" fillId="0" borderId="0" xfId="2" applyNumberFormat="1" applyFont="1" applyFill="1" applyAlignment="1">
      <alignment horizontal="center"/>
    </xf>
    <xf numFmtId="0" fontId="4" fillId="0" borderId="0" xfId="0" applyFont="1" applyAlignment="1">
      <alignment horizontal="center"/>
    </xf>
    <xf numFmtId="0" fontId="5" fillId="0" borderId="0" xfId="0" applyFont="1"/>
    <xf numFmtId="0" fontId="6" fillId="2"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xf>
    <xf numFmtId="3" fontId="6" fillId="2" borderId="8" xfId="0" applyNumberFormat="1" applyFont="1" applyFill="1" applyBorder="1" applyAlignment="1">
      <alignment horizontal="center" vertical="center" wrapText="1"/>
    </xf>
    <xf numFmtId="165" fontId="6" fillId="2" borderId="8" xfId="0" applyNumberFormat="1" applyFont="1" applyFill="1" applyBorder="1" applyAlignment="1">
      <alignment horizontal="center" vertical="center" wrapText="1"/>
    </xf>
    <xf numFmtId="166" fontId="6" fillId="2" borderId="5" xfId="0" applyNumberFormat="1" applyFont="1" applyFill="1" applyBorder="1" applyAlignment="1">
      <alignment horizontal="center" vertical="center" wrapText="1"/>
    </xf>
    <xf numFmtId="0" fontId="7" fillId="0" borderId="0" xfId="0" applyFont="1" applyFill="1" applyBorder="1" applyAlignment="1">
      <alignment horizontal="center" wrapText="1"/>
    </xf>
    <xf numFmtId="14" fontId="5" fillId="0" borderId="2" xfId="1" applyNumberFormat="1" applyFont="1" applyFill="1" applyBorder="1" applyAlignment="1">
      <alignment horizontal="center" vertical="center"/>
    </xf>
    <xf numFmtId="3" fontId="5" fillId="0" borderId="1" xfId="1" applyNumberFormat="1" applyFont="1" applyFill="1" applyBorder="1" applyAlignment="1">
      <alignment horizontal="center" vertical="center" wrapText="1"/>
    </xf>
    <xf numFmtId="165" fontId="5" fillId="0" borderId="1" xfId="0" applyNumberFormat="1" applyFont="1" applyFill="1" applyBorder="1" applyAlignment="1">
      <alignment horizontal="center"/>
    </xf>
    <xf numFmtId="166" fontId="5" fillId="0" borderId="3" xfId="0" applyNumberFormat="1" applyFont="1" applyFill="1" applyBorder="1" applyAlignment="1">
      <alignment horizontal="center"/>
    </xf>
    <xf numFmtId="0" fontId="5" fillId="0" borderId="0" xfId="0" applyFont="1" applyFill="1" applyBorder="1" applyAlignment="1">
      <alignment horizontal="center"/>
    </xf>
    <xf numFmtId="0" fontId="7" fillId="0" borderId="0" xfId="0" applyFont="1" applyFill="1" applyBorder="1" applyAlignment="1">
      <alignment horizontal="center"/>
    </xf>
    <xf numFmtId="14" fontId="5" fillId="0" borderId="2" xfId="0" applyNumberFormat="1" applyFont="1" applyFill="1" applyBorder="1" applyAlignment="1">
      <alignment horizontal="center"/>
    </xf>
    <xf numFmtId="3" fontId="5" fillId="0" borderId="1" xfId="0" applyNumberFormat="1" applyFont="1" applyFill="1" applyBorder="1" applyAlignment="1">
      <alignment horizontal="center"/>
    </xf>
    <xf numFmtId="14" fontId="5" fillId="0" borderId="6" xfId="1" applyNumberFormat="1" applyFont="1" applyFill="1" applyBorder="1" applyAlignment="1">
      <alignment horizontal="center" vertical="center"/>
    </xf>
    <xf numFmtId="3" fontId="5" fillId="0" borderId="9" xfId="0" applyNumberFormat="1" applyFont="1" applyFill="1" applyBorder="1" applyAlignment="1">
      <alignment horizontal="center"/>
    </xf>
    <xf numFmtId="165" fontId="5" fillId="0" borderId="9" xfId="0" applyNumberFormat="1" applyFont="1" applyFill="1" applyBorder="1" applyAlignment="1">
      <alignment horizontal="center"/>
    </xf>
    <xf numFmtId="166" fontId="5" fillId="0" borderId="7" xfId="0" applyNumberFormat="1" applyFont="1" applyFill="1" applyBorder="1" applyAlignment="1">
      <alignment horizontal="center"/>
    </xf>
    <xf numFmtId="0" fontId="7" fillId="0" borderId="0" xfId="0" applyFont="1" applyFill="1" applyBorder="1" applyAlignment="1">
      <alignment horizontal="left"/>
    </xf>
    <xf numFmtId="165" fontId="5" fillId="0" borderId="0" xfId="0" applyNumberFormat="1" applyFont="1" applyFill="1" applyBorder="1" applyAlignment="1">
      <alignment horizontal="center"/>
    </xf>
    <xf numFmtId="166" fontId="5" fillId="0" borderId="0" xfId="0" applyNumberFormat="1" applyFont="1" applyFill="1" applyBorder="1" applyAlignment="1">
      <alignment horizontal="center"/>
    </xf>
    <xf numFmtId="167" fontId="5" fillId="0" borderId="0" xfId="0" applyNumberFormat="1" applyFont="1" applyFill="1" applyBorder="1" applyAlignment="1">
      <alignment horizontal="center" wrapText="1"/>
    </xf>
    <xf numFmtId="166" fontId="5" fillId="0" borderId="0" xfId="0" applyNumberFormat="1" applyFont="1" applyFill="1" applyBorder="1" applyAlignment="1">
      <alignment horizontal="center" wrapText="1"/>
    </xf>
    <xf numFmtId="3" fontId="5" fillId="0" borderId="0" xfId="0" applyNumberFormat="1" applyFont="1" applyFill="1" applyBorder="1" applyAlignment="1">
      <alignment horizontal="center"/>
    </xf>
    <xf numFmtId="0" fontId="6" fillId="2" borderId="8" xfId="0" applyFont="1" applyFill="1" applyBorder="1" applyAlignment="1">
      <alignment horizontal="center" vertical="center" wrapText="1"/>
    </xf>
    <xf numFmtId="168" fontId="5" fillId="0" borderId="1" xfId="0" applyNumberFormat="1" applyFont="1" applyFill="1" applyBorder="1" applyAlignment="1">
      <alignment horizontal="center"/>
    </xf>
    <xf numFmtId="14" fontId="5" fillId="0" borderId="6" xfId="0" applyNumberFormat="1" applyFont="1" applyFill="1" applyBorder="1" applyAlignment="1">
      <alignment horizontal="center"/>
    </xf>
    <xf numFmtId="168" fontId="5" fillId="0" borderId="9" xfId="0" applyNumberFormat="1" applyFont="1" applyFill="1" applyBorder="1" applyAlignment="1">
      <alignment horizontal="center"/>
    </xf>
    <xf numFmtId="10" fontId="6" fillId="2" borderId="8" xfId="0" applyNumberFormat="1" applyFont="1" applyFill="1" applyBorder="1" applyAlignment="1">
      <alignment horizontal="center" vertical="center" wrapText="1"/>
    </xf>
    <xf numFmtId="167" fontId="6" fillId="2" borderId="8" xfId="0" applyNumberFormat="1" applyFont="1" applyFill="1" applyBorder="1" applyAlignment="1">
      <alignment horizontal="center" vertical="center" wrapText="1"/>
    </xf>
    <xf numFmtId="10" fontId="5" fillId="0" borderId="1" xfId="0" applyNumberFormat="1" applyFont="1" applyFill="1" applyBorder="1" applyAlignment="1">
      <alignment horizontal="center"/>
    </xf>
    <xf numFmtId="165" fontId="5" fillId="0" borderId="1" xfId="0" applyNumberFormat="1" applyFont="1" applyFill="1" applyBorder="1" applyAlignment="1">
      <alignment horizontal="center" wrapText="1"/>
    </xf>
    <xf numFmtId="166" fontId="5" fillId="0" borderId="3" xfId="0" applyNumberFormat="1" applyFont="1" applyFill="1" applyBorder="1" applyAlignment="1">
      <alignment horizontal="center" wrapText="1"/>
    </xf>
    <xf numFmtId="10" fontId="5" fillId="0" borderId="9" xfId="0" applyNumberFormat="1" applyFont="1" applyFill="1" applyBorder="1" applyAlignment="1">
      <alignment horizontal="center"/>
    </xf>
    <xf numFmtId="165" fontId="5" fillId="0" borderId="9" xfId="0" applyNumberFormat="1" applyFont="1" applyFill="1" applyBorder="1" applyAlignment="1">
      <alignment horizontal="center" wrapText="1"/>
    </xf>
    <xf numFmtId="166" fontId="5" fillId="0" borderId="7" xfId="0" applyNumberFormat="1" applyFont="1" applyFill="1" applyBorder="1" applyAlignment="1">
      <alignment horizontal="center" wrapText="1"/>
    </xf>
    <xf numFmtId="10" fontId="5" fillId="0" borderId="0" xfId="0" applyNumberFormat="1" applyFont="1" applyFill="1" applyBorder="1" applyAlignment="1">
      <alignment horizontal="center"/>
    </xf>
    <xf numFmtId="165" fontId="5" fillId="0" borderId="0" xfId="0" applyNumberFormat="1" applyFont="1" applyFill="1" applyBorder="1" applyAlignment="1">
      <alignment horizontal="center" wrapText="1"/>
    </xf>
    <xf numFmtId="0" fontId="6" fillId="2" borderId="4" xfId="0" applyFont="1" applyFill="1" applyBorder="1" applyAlignment="1">
      <alignment horizontal="center" vertical="center"/>
    </xf>
    <xf numFmtId="0" fontId="6" fillId="2" borderId="8" xfId="0" applyFont="1" applyFill="1" applyBorder="1" applyAlignment="1">
      <alignment horizontal="center" vertical="center"/>
    </xf>
    <xf numFmtId="0" fontId="7" fillId="0" borderId="0" xfId="0" applyFont="1" applyFill="1" applyBorder="1" applyAlignment="1">
      <alignment horizontal="center" vertical="center"/>
    </xf>
    <xf numFmtId="164" fontId="5" fillId="0" borderId="1" xfId="0" applyNumberFormat="1" applyFont="1" applyFill="1" applyBorder="1" applyAlignment="1">
      <alignment horizontal="center"/>
    </xf>
    <xf numFmtId="167" fontId="5" fillId="0" borderId="1" xfId="0" applyNumberFormat="1" applyFont="1" applyFill="1" applyBorder="1" applyAlignment="1">
      <alignment horizontal="center" wrapText="1"/>
    </xf>
    <xf numFmtId="164" fontId="5" fillId="0" borderId="9" xfId="0" applyNumberFormat="1" applyFont="1" applyFill="1" applyBorder="1" applyAlignment="1">
      <alignment horizontal="center"/>
    </xf>
    <xf numFmtId="167" fontId="5" fillId="0" borderId="9" xfId="0" applyNumberFormat="1" applyFont="1" applyFill="1" applyBorder="1" applyAlignment="1">
      <alignment horizontal="center" wrapText="1"/>
    </xf>
    <xf numFmtId="166" fontId="6" fillId="2" borderId="8" xfId="0" applyNumberFormat="1" applyFont="1" applyFill="1" applyBorder="1" applyAlignment="1">
      <alignment horizontal="center" vertical="center" wrapText="1"/>
    </xf>
    <xf numFmtId="168" fontId="6" fillId="2" borderId="8" xfId="0" applyNumberFormat="1" applyFont="1" applyFill="1" applyBorder="1" applyAlignment="1">
      <alignment horizontal="center" vertical="center" wrapText="1"/>
    </xf>
    <xf numFmtId="166" fontId="5" fillId="0" borderId="1" xfId="0" applyNumberFormat="1" applyFont="1" applyFill="1" applyBorder="1" applyAlignment="1">
      <alignment horizontal="center"/>
    </xf>
    <xf numFmtId="168" fontId="5" fillId="0" borderId="3" xfId="0" applyNumberFormat="1" applyFont="1" applyFill="1" applyBorder="1" applyAlignment="1">
      <alignment horizontal="center" wrapText="1"/>
    </xf>
    <xf numFmtId="166" fontId="5" fillId="0" borderId="9" xfId="0" applyNumberFormat="1" applyFont="1" applyFill="1" applyBorder="1" applyAlignment="1">
      <alignment horizontal="center"/>
    </xf>
    <xf numFmtId="168" fontId="5" fillId="0" borderId="0" xfId="0" applyNumberFormat="1" applyFont="1" applyFill="1" applyBorder="1" applyAlignment="1">
      <alignment horizontal="center"/>
    </xf>
    <xf numFmtId="168" fontId="5" fillId="0" borderId="0" xfId="0" applyNumberFormat="1" applyFont="1" applyFill="1" applyBorder="1" applyAlignment="1">
      <alignment horizontal="center" wrapText="1"/>
    </xf>
    <xf numFmtId="3" fontId="6" fillId="2" borderId="8" xfId="0" applyNumberFormat="1" applyFont="1" applyFill="1" applyBorder="1" applyAlignment="1">
      <alignment horizontal="center" vertical="center"/>
    </xf>
    <xf numFmtId="169" fontId="8" fillId="0" borderId="10" xfId="3" applyNumberFormat="1" applyFont="1" applyFill="1" applyAlignment="1">
      <alignment horizontal="left"/>
    </xf>
    <xf numFmtId="0" fontId="7" fillId="0" borderId="0" xfId="0" applyFont="1" applyAlignment="1">
      <alignment horizontal="left"/>
    </xf>
    <xf numFmtId="169" fontId="7" fillId="0" borderId="0" xfId="2" applyNumberFormat="1" applyFont="1" applyFill="1" applyAlignment="1">
      <alignment horizontal="center"/>
    </xf>
    <xf numFmtId="0" fontId="7" fillId="0" borderId="0" xfId="0" applyFont="1" applyAlignment="1">
      <alignment horizont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165" fontId="9" fillId="0" borderId="1" xfId="0" applyNumberFormat="1" applyFont="1" applyFill="1" applyBorder="1" applyAlignment="1">
      <alignment horizontal="center"/>
    </xf>
    <xf numFmtId="166" fontId="9" fillId="0" borderId="1" xfId="0" applyNumberFormat="1" applyFont="1" applyFill="1" applyBorder="1" applyAlignment="1">
      <alignment horizontal="center"/>
    </xf>
    <xf numFmtId="165" fontId="9" fillId="0" borderId="1" xfId="0" applyNumberFormat="1" applyFont="1" applyFill="1" applyBorder="1" applyAlignment="1">
      <alignment horizontal="center" wrapText="1"/>
    </xf>
    <xf numFmtId="165" fontId="9" fillId="0" borderId="3" xfId="0" applyNumberFormat="1" applyFont="1" applyFill="1" applyBorder="1" applyAlignment="1">
      <alignment horizontal="center" wrapText="1"/>
    </xf>
    <xf numFmtId="167" fontId="9" fillId="0" borderId="1" xfId="0" applyNumberFormat="1" applyFont="1" applyFill="1" applyBorder="1" applyAlignment="1">
      <alignment horizontal="center" wrapText="1"/>
    </xf>
    <xf numFmtId="166" fontId="9" fillId="0" borderId="3" xfId="0" applyNumberFormat="1" applyFont="1" applyFill="1" applyBorder="1" applyAlignment="1">
      <alignment horizontal="center" wrapText="1"/>
    </xf>
    <xf numFmtId="3" fontId="9" fillId="0" borderId="1" xfId="0" applyNumberFormat="1" applyFont="1" applyFill="1" applyBorder="1" applyAlignment="1">
      <alignment horizontal="center"/>
    </xf>
    <xf numFmtId="166" fontId="9" fillId="0" borderId="3" xfId="0" applyNumberFormat="1" applyFont="1" applyFill="1" applyBorder="1" applyAlignment="1">
      <alignment horizontal="center"/>
    </xf>
    <xf numFmtId="3" fontId="3" fillId="0" borderId="0" xfId="0" applyNumberFormat="1" applyFont="1"/>
    <xf numFmtId="3" fontId="6" fillId="2" borderId="5" xfId="0" applyNumberFormat="1" applyFont="1" applyFill="1" applyBorder="1" applyAlignment="1">
      <alignment horizontal="center" vertical="center" wrapText="1"/>
    </xf>
    <xf numFmtId="3" fontId="5" fillId="0" borderId="3" xfId="0" applyNumberFormat="1" applyFont="1" applyFill="1" applyBorder="1" applyAlignment="1">
      <alignment horizontal="center" wrapText="1"/>
    </xf>
    <xf numFmtId="3" fontId="5" fillId="0" borderId="7" xfId="0" applyNumberFormat="1" applyFont="1" applyFill="1" applyBorder="1" applyAlignment="1">
      <alignment horizontal="center" wrapText="1"/>
    </xf>
    <xf numFmtId="3" fontId="5" fillId="0" borderId="0" xfId="0" applyNumberFormat="1" applyFont="1" applyFill="1" applyBorder="1" applyAlignment="1">
      <alignment horizontal="center" wrapText="1"/>
    </xf>
    <xf numFmtId="168" fontId="3" fillId="0" borderId="0" xfId="0" applyNumberFormat="1" applyFont="1"/>
    <xf numFmtId="168" fontId="6" fillId="2" borderId="5" xfId="0" applyNumberFormat="1" applyFont="1" applyFill="1" applyBorder="1" applyAlignment="1">
      <alignment horizontal="center" vertical="center" wrapText="1"/>
    </xf>
    <xf numFmtId="168" fontId="5" fillId="0" borderId="7" xfId="0" applyNumberFormat="1" applyFont="1" applyFill="1" applyBorder="1" applyAlignment="1">
      <alignment horizontal="center" wrapText="1"/>
    </xf>
    <xf numFmtId="3" fontId="10" fillId="0" borderId="1" xfId="0" applyNumberFormat="1" applyFont="1" applyFill="1" applyBorder="1" applyAlignment="1">
      <alignment horizontal="center"/>
    </xf>
    <xf numFmtId="165" fontId="10" fillId="0" borderId="1" xfId="0" applyNumberFormat="1" applyFont="1" applyFill="1" applyBorder="1" applyAlignment="1">
      <alignment horizontal="center" wrapText="1"/>
    </xf>
    <xf numFmtId="166" fontId="10" fillId="0" borderId="3" xfId="0" applyNumberFormat="1" applyFont="1" applyFill="1" applyBorder="1" applyAlignment="1">
      <alignment horizontal="center" wrapText="1"/>
    </xf>
    <xf numFmtId="165" fontId="10" fillId="0" borderId="1" xfId="0" applyNumberFormat="1" applyFont="1" applyFill="1" applyBorder="1" applyAlignment="1">
      <alignment horizontal="center"/>
    </xf>
    <xf numFmtId="166" fontId="10" fillId="0" borderId="1" xfId="0" applyNumberFormat="1" applyFont="1" applyFill="1" applyBorder="1" applyAlignment="1">
      <alignment horizontal="center"/>
    </xf>
    <xf numFmtId="168" fontId="10" fillId="0" borderId="1" xfId="0" applyNumberFormat="1" applyFont="1" applyFill="1" applyBorder="1" applyAlignment="1">
      <alignment horizontal="center"/>
    </xf>
    <xf numFmtId="168" fontId="10" fillId="0" borderId="0" xfId="0" applyNumberFormat="1" applyFont="1" applyFill="1" applyBorder="1" applyAlignment="1">
      <alignment horizontal="center"/>
    </xf>
    <xf numFmtId="164" fontId="10" fillId="0" borderId="1" xfId="0" applyNumberFormat="1" applyFont="1" applyFill="1" applyBorder="1" applyAlignment="1">
      <alignment horizontal="center"/>
    </xf>
    <xf numFmtId="167" fontId="10" fillId="0" borderId="1" xfId="0" applyNumberFormat="1" applyFont="1" applyFill="1" applyBorder="1" applyAlignment="1">
      <alignment horizontal="center" wrapText="1"/>
    </xf>
    <xf numFmtId="10" fontId="10" fillId="0" borderId="1" xfId="0" applyNumberFormat="1" applyFont="1" applyFill="1" applyBorder="1" applyAlignment="1">
      <alignment horizontal="center"/>
    </xf>
    <xf numFmtId="165" fontId="10" fillId="0" borderId="0"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3" fontId="10" fillId="0" borderId="3" xfId="0" applyNumberFormat="1" applyFont="1" applyFill="1" applyBorder="1" applyAlignment="1">
      <alignment horizontal="center" wrapText="1"/>
    </xf>
    <xf numFmtId="166" fontId="3" fillId="0" borderId="0" xfId="0" applyNumberFormat="1" applyFont="1"/>
    <xf numFmtId="166" fontId="10"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166" fontId="10" fillId="0" borderId="3" xfId="0" applyNumberFormat="1" applyFont="1" applyFill="1" applyBorder="1" applyAlignment="1">
      <alignment horizontal="center"/>
    </xf>
    <xf numFmtId="3" fontId="11" fillId="0" borderId="1" xfId="0" applyNumberFormat="1" applyFont="1" applyFill="1" applyBorder="1" applyAlignment="1">
      <alignment horizontal="center"/>
    </xf>
    <xf numFmtId="165" fontId="11" fillId="0" borderId="1" xfId="0" applyNumberFormat="1" applyFont="1" applyFill="1" applyBorder="1" applyAlignment="1">
      <alignment horizontal="center" wrapText="1"/>
    </xf>
    <xf numFmtId="166" fontId="11" fillId="0" borderId="3" xfId="0" applyNumberFormat="1" applyFont="1" applyFill="1" applyBorder="1" applyAlignment="1">
      <alignment horizontal="center" wrapText="1"/>
    </xf>
    <xf numFmtId="165" fontId="11" fillId="0" borderId="1" xfId="0" applyNumberFormat="1" applyFont="1" applyFill="1" applyBorder="1" applyAlignment="1">
      <alignment horizontal="center"/>
    </xf>
    <xf numFmtId="166" fontId="11" fillId="0" borderId="1" xfId="0" applyNumberFormat="1" applyFont="1" applyFill="1" applyBorder="1" applyAlignment="1">
      <alignment horizontal="center"/>
    </xf>
    <xf numFmtId="168" fontId="11" fillId="0" borderId="1" xfId="0" applyNumberFormat="1" applyFont="1" applyFill="1" applyBorder="1" applyAlignment="1">
      <alignment horizontal="center"/>
    </xf>
    <xf numFmtId="168" fontId="11" fillId="0" borderId="0" xfId="0" applyNumberFormat="1" applyFont="1" applyFill="1" applyBorder="1" applyAlignment="1">
      <alignment horizontal="center"/>
    </xf>
    <xf numFmtId="164" fontId="11" fillId="0" borderId="1" xfId="0" applyNumberFormat="1" applyFont="1" applyFill="1" applyBorder="1" applyAlignment="1">
      <alignment horizontal="center"/>
    </xf>
    <xf numFmtId="167" fontId="11" fillId="0" borderId="1" xfId="0" applyNumberFormat="1" applyFont="1" applyFill="1" applyBorder="1" applyAlignment="1">
      <alignment horizontal="center" wrapText="1"/>
    </xf>
    <xf numFmtId="10" fontId="11" fillId="0" borderId="1" xfId="0" applyNumberFormat="1" applyFont="1" applyFill="1" applyBorder="1" applyAlignment="1">
      <alignment horizontal="center"/>
    </xf>
    <xf numFmtId="165" fontId="11" fillId="0" borderId="0" xfId="0" applyNumberFormat="1" applyFont="1" applyFill="1" applyBorder="1" applyAlignment="1">
      <alignment horizontal="center" wrapText="1"/>
    </xf>
    <xf numFmtId="166" fontId="11" fillId="0" borderId="0" xfId="0" applyNumberFormat="1" applyFont="1" applyFill="1" applyBorder="1" applyAlignment="1">
      <alignment horizontal="center" wrapText="1"/>
    </xf>
    <xf numFmtId="166" fontId="11" fillId="0" borderId="0" xfId="0" applyNumberFormat="1" applyFont="1" applyFill="1" applyBorder="1" applyAlignment="1">
      <alignment horizontal="center"/>
    </xf>
    <xf numFmtId="3" fontId="11" fillId="0" borderId="3" xfId="0" applyNumberFormat="1" applyFont="1" applyFill="1" applyBorder="1" applyAlignment="1">
      <alignment horizontal="center" wrapText="1"/>
    </xf>
    <xf numFmtId="3" fontId="11" fillId="0" borderId="0" xfId="0" applyNumberFormat="1" applyFont="1" applyFill="1" applyBorder="1" applyAlignment="1">
      <alignment horizontal="center"/>
    </xf>
    <xf numFmtId="166" fontId="11" fillId="0" borderId="3" xfId="0" applyNumberFormat="1" applyFont="1" applyFill="1" applyBorder="1" applyAlignment="1">
      <alignment horizontal="center"/>
    </xf>
    <xf numFmtId="168" fontId="11" fillId="0" borderId="0" xfId="0" applyNumberFormat="1" applyFont="1" applyFill="1" applyBorder="1" applyAlignment="1">
      <alignment horizontal="center" wrapText="1"/>
    </xf>
    <xf numFmtId="14" fontId="11" fillId="0" borderId="6" xfId="0" applyNumberFormat="1" applyFont="1" applyFill="1" applyBorder="1" applyAlignment="1">
      <alignment horizontal="center"/>
    </xf>
    <xf numFmtId="3" fontId="11" fillId="0" borderId="9" xfId="0" applyNumberFormat="1" applyFont="1" applyFill="1" applyBorder="1" applyAlignment="1">
      <alignment horizontal="center"/>
    </xf>
    <xf numFmtId="3" fontId="11" fillId="0" borderId="7" xfId="0" applyNumberFormat="1" applyFont="1" applyFill="1" applyBorder="1" applyAlignment="1">
      <alignment horizontal="center" wrapText="1"/>
    </xf>
    <xf numFmtId="165" fontId="3" fillId="0" borderId="0" xfId="0" applyNumberFormat="1" applyFont="1"/>
    <xf numFmtId="165" fontId="11" fillId="0" borderId="0" xfId="0" applyNumberFormat="1" applyFont="1" applyFill="1" applyBorder="1" applyAlignment="1">
      <alignment horizontal="center"/>
    </xf>
    <xf numFmtId="3" fontId="5" fillId="0" borderId="1" xfId="0" applyNumberFormat="1" applyFont="1" applyFill="1" applyBorder="1" applyAlignment="1">
      <alignment horizontal="center" wrapText="1"/>
    </xf>
    <xf numFmtId="3" fontId="5" fillId="0" borderId="9" xfId="0" applyNumberFormat="1" applyFont="1" applyFill="1" applyBorder="1" applyAlignment="1">
      <alignment horizontal="center" wrapText="1"/>
    </xf>
    <xf numFmtId="3" fontId="10" fillId="0" borderId="1" xfId="0" applyNumberFormat="1" applyFont="1" applyFill="1" applyBorder="1" applyAlignment="1">
      <alignment horizontal="center" wrapText="1"/>
    </xf>
    <xf numFmtId="3" fontId="11" fillId="0" borderId="1" xfId="0" applyNumberFormat="1" applyFont="1" applyFill="1" applyBorder="1" applyAlignment="1">
      <alignment horizontal="center" wrapText="1"/>
    </xf>
  </cellXfs>
  <cellStyles count="4">
    <cellStyle name="Comma" xfId="2" builtinId="3"/>
    <cellStyle name="Heading 1" xfId="3" builtinId="16"/>
    <cellStyle name="Normal" xfId="0" builtinId="0"/>
    <cellStyle name="Normal 2" xfId="1"/>
  </cellStyles>
  <dxfs count="92">
    <dxf>
      <font>
        <b val="0"/>
        <i val="0"/>
        <strike val="0"/>
        <condense val="0"/>
        <extend val="0"/>
        <outline val="0"/>
        <shadow val="0"/>
        <u val="none"/>
        <vertAlign val="baseline"/>
        <sz val="12"/>
        <color theme="1"/>
        <name val="Calibri"/>
        <scheme val="minor"/>
      </font>
      <numFmt numFmtId="166" formatCode="&quot;+&quot;#0.0%;&quot;-&quot;#0.0%\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5" formatCode="&quot;+&quot;\ #,###,###;&quot;-&quot;\ #,###,###\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name val="Calibri"/>
        <scheme val="minor"/>
      </font>
    </dxf>
    <dxf>
      <font>
        <strike val="0"/>
        <outline val="0"/>
        <shadow val="0"/>
        <u val="none"/>
        <vertAlign val="baseline"/>
        <name val="Calibri"/>
        <scheme val="minor"/>
      </font>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name val="Calibri"/>
        <scheme val="minor"/>
      </font>
    </dxf>
    <dxf>
      <border outline="0">
        <bottom style="thin">
          <color theme="4" tint="-0.249977111117893"/>
        </bottom>
      </border>
    </dxf>
    <dxf>
      <font>
        <strike val="0"/>
        <outline val="0"/>
        <shadow val="0"/>
        <u val="none"/>
        <vertAlign val="baseline"/>
        <name val="Calibri"/>
        <scheme val="minor"/>
      </font>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name val="Calibri"/>
        <scheme val="minor"/>
      </font>
      <numFmt numFmtId="166" formatCode="&quot;+&quot;#0.0%;&quot;-&quot;#0.0%\ "/>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b/>
        <i val="0"/>
        <strike val="0"/>
        <condense val="0"/>
        <extend val="0"/>
        <outline val="0"/>
        <shadow val="0"/>
        <u val="none"/>
        <vertAlign val="baseline"/>
        <sz val="12"/>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249977111117893"/>
        </left>
        <right style="thin">
          <color theme="4" tint="-0.249977111117893"/>
        </right>
        <top/>
        <bottom/>
      </border>
    </dxf>
    <dxf>
      <font>
        <strike val="0"/>
        <outline val="0"/>
        <shadow val="0"/>
        <u val="none"/>
        <vertAlign val="baseline"/>
        <name val="Calibri"/>
        <scheme val="minor"/>
      </font>
      <numFmt numFmtId="166" formatCode="&quot;+&quot;#0.0%;&quot;-&quot;#0.0%\ "/>
    </dxf>
    <dxf>
      <font>
        <strike val="0"/>
        <outline val="0"/>
        <shadow val="0"/>
        <u val="none"/>
        <vertAlign val="baseline"/>
        <name val="Calibri"/>
        <scheme val="minor"/>
      </font>
      <numFmt numFmtId="165" formatCode="&quot;+&quot;\ #,###,###;&quot;-&quot;\ #,###,###\ "/>
    </dxf>
    <dxf>
      <font>
        <b val="0"/>
        <i val="0"/>
        <strike val="0"/>
        <condense val="0"/>
        <extend val="0"/>
        <outline val="0"/>
        <shadow val="0"/>
        <u val="none"/>
        <vertAlign val="baseline"/>
        <sz val="12"/>
        <color theme="1"/>
        <name val="Calibri"/>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strike val="0"/>
        <outline val="0"/>
        <shadow val="0"/>
        <u val="none"/>
        <vertAlign val="baseline"/>
        <name val="Calibri"/>
        <scheme val="minor"/>
      </font>
    </dxf>
    <dxf>
      <font>
        <b val="0"/>
        <i val="0"/>
        <strike val="0"/>
        <condense val="0"/>
        <extend val="0"/>
        <outline val="0"/>
        <shadow val="0"/>
        <u val="none"/>
        <vertAlign val="baseline"/>
        <sz val="12"/>
        <color theme="1"/>
        <name val="Calibri"/>
        <scheme val="minor"/>
      </font>
      <numFmt numFmtId="166" formatCode="&quot;+&quot;#0.0%;&quot;-&quot;#0.0%\ "/>
      <fill>
        <patternFill patternType="none">
          <fgColor indexed="64"/>
          <bgColor indexed="65"/>
        </patternFill>
      </fill>
      <alignment horizontal="center" vertical="bottom" textRotation="0" wrapText="1" indent="0" justifyLastLine="0" shrinkToFit="0" readingOrder="0"/>
      <border diagonalUp="0" diagonalDown="0" outline="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7" formatCode="&quot;+&quot;&quot;$&quot;#,###,,\ &quot;M&quot;;&quot;-&quot;&quot;$&quot;#,###,,\ &quot;M&quot;"/>
      <fill>
        <patternFill patternType="none">
          <fgColor indexed="64"/>
          <bgColor indexed="65"/>
        </patternFill>
      </fill>
      <alignment horizontal="center" vertical="bottom" textRotation="0" wrapText="1"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b/>
        <i val="0"/>
        <strike val="0"/>
        <condense val="0"/>
        <extend val="0"/>
        <outline val="0"/>
        <shadow val="0"/>
        <u val="none"/>
        <vertAlign val="baseline"/>
        <sz val="12"/>
        <color theme="0"/>
        <name val="Calibri"/>
        <scheme val="minor"/>
      </font>
      <fill>
        <patternFill patternType="solid">
          <fgColor indexed="64"/>
          <bgColor theme="4" tint="-0.249977111117893"/>
        </patternFill>
      </fill>
      <alignment horizontal="center" vertical="center" textRotation="0" wrapText="0" indent="0" justifyLastLine="0" shrinkToFit="0" readingOrder="0"/>
      <border diagonalUp="0" diagonalDown="0" outline="0">
        <left style="thin">
          <color theme="4" tint="-0.249977111117893"/>
        </left>
        <right style="thin">
          <color theme="4" tint="-0.249977111117893"/>
        </right>
        <top/>
        <bottom/>
      </border>
    </dxf>
    <dxf>
      <font>
        <strike val="0"/>
        <outline val="0"/>
        <shadow val="0"/>
        <u val="none"/>
        <vertAlign val="baseline"/>
        <name val="Calibri"/>
        <scheme val="minor"/>
      </font>
      <numFmt numFmtId="168" formatCode="0.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8"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8"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8"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6" formatCode="&quot;+&quot;#0.0%;&quot;-&quot;#0.0%\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5" formatCode="&quot;+&quot;\ #,###,###;&quot;-&quot;\ #,###,###\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strike val="0"/>
        <outline val="0"/>
        <shadow val="0"/>
        <u val="none"/>
        <vertAlign val="baseline"/>
        <name val="Calibri"/>
        <scheme val="minor"/>
      </font>
    </dxf>
    <dxf>
      <font>
        <b val="0"/>
        <i val="0"/>
        <strike val="0"/>
        <condense val="0"/>
        <extend val="0"/>
        <outline val="0"/>
        <shadow val="0"/>
        <u val="none"/>
        <vertAlign val="baseline"/>
        <sz val="12"/>
        <color theme="1"/>
        <name val="Calibri"/>
        <scheme val="minor"/>
      </font>
      <numFmt numFmtId="166" formatCode="&quot;+&quot;#0.0%;&quot;-&quot;#0.0%\ "/>
      <fill>
        <patternFill patternType="none">
          <fgColor indexed="64"/>
          <bgColor indexed="65"/>
        </patternFill>
      </fill>
      <alignment horizontal="center" vertical="bottom" textRotation="0" wrapText="1" indent="0" justifyLastLine="0" shrinkToFit="0" readingOrder="0"/>
      <border diagonalUp="0" diagonalDown="0" outline="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5" formatCode="&quot;+&quot;\ #,###,###;&quot;-&quot;\ #,###,###\ "/>
      <fill>
        <patternFill patternType="none">
          <fgColor indexed="64"/>
          <bgColor indexed="65"/>
        </patternFill>
      </fill>
      <alignment horizontal="center" vertical="bottom" textRotation="0" wrapText="1"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b/>
        <i val="0"/>
        <strike val="0"/>
        <condense val="0"/>
        <extend val="0"/>
        <outline val="0"/>
        <shadow val="0"/>
        <u val="none"/>
        <vertAlign val="baseline"/>
        <sz val="12"/>
        <color theme="0"/>
        <name val="Calibri"/>
        <scheme val="minor"/>
      </font>
      <numFmt numFmtId="3" formatCode="#,##0"/>
      <fill>
        <patternFill patternType="solid">
          <fgColor indexed="64"/>
          <bgColor theme="4" tint="-0.249977111117893"/>
        </patternFill>
      </fill>
      <alignment horizontal="center" vertical="center" textRotation="0" wrapText="0" indent="0" justifyLastLine="0" shrinkToFit="0" readingOrder="0"/>
      <border diagonalUp="0" diagonalDown="0" outline="0">
        <left style="thin">
          <color theme="4" tint="-0.249977111117893"/>
        </left>
        <right style="thin">
          <color theme="4" tint="-0.249977111117893"/>
        </right>
        <top/>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color theme="1"/>
        <name val="Calibri"/>
        <scheme val="minor"/>
      </font>
    </dxf>
    <dxf>
      <border outline="0">
        <bottom style="thin">
          <color theme="4" tint="-0.249977111117893"/>
        </bottom>
      </border>
    </dxf>
    <dxf>
      <font>
        <b/>
        <i val="0"/>
        <strike val="0"/>
        <condense val="0"/>
        <extend val="0"/>
        <outline val="0"/>
        <shadow val="0"/>
        <u val="none"/>
        <vertAlign val="baseline"/>
        <sz val="12"/>
        <color theme="1"/>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249977111117893"/>
        </left>
        <right style="thin">
          <color theme="4" tint="-0.249977111117893"/>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id="1" name="Table1" displayName="Table1" ref="A6:B38" totalsRowShown="0" headerRowDxfId="91" dataDxfId="89" headerRowBorderDxfId="90" tableBorderDxfId="88" totalsRowBorderDxfId="87">
  <autoFilter ref="A6:B38">
    <filterColumn colId="0" hiddenButton="1"/>
    <filterColumn colId="1" hiddenButton="1"/>
  </autoFilter>
  <tableColumns count="2">
    <tableColumn id="1" name="Term" dataDxfId="86"/>
    <tableColumn id="2" name="Definition" dataDxfId="85"/>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Definitions" altTextSummary="Table showing definitions for California Unemployment Insurance (UI) Claims data elements."/>
    </ext>
  </extLst>
</table>
</file>

<file path=xl/tables/table2.xml><?xml version="1.0" encoding="utf-8"?>
<table xmlns="http://schemas.openxmlformats.org/spreadsheetml/2006/main" id="2" name="Table2" displayName="Table2" ref="A6:H73" totalsRowShown="0" headerRowDxfId="84" dataDxfId="82" headerRowBorderDxfId="83" tableBorderDxfId="81" totalsRowBorderDxfId="80">
  <autoFilter ref="A6:H7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Ending Date" dataDxfId="79"/>
    <tableColumn id="2" name="Regular" dataDxfId="78"/>
    <tableColumn id="3" name="PUA" dataDxfId="77"/>
    <tableColumn id="4" name="PEUC" dataDxfId="76"/>
    <tableColumn id="5" name="FED ED" dataDxfId="75"/>
    <tableColumn id="6" name="  Claims Filed" dataDxfId="74"/>
    <tableColumn id="7" name="Change from Previous Week Ending Date" dataDxfId="73">
      <calculatedColumnFormula>F7-F6</calculatedColumnFormula>
    </tableColumn>
    <tableColumn id="8" name="Percentage Change from Previous Week Ending Date" dataDxfId="72">
      <calculatedColumnFormula>(F7/F6)-1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Claims Processed" altTextSummary="Table showing California Unemployment Insurance (UI) claims processed data for the years 2020 and 2021."/>
    </ext>
  </extLst>
</table>
</file>

<file path=xl/tables/table3.xml><?xml version="1.0" encoding="utf-8"?>
<table xmlns="http://schemas.openxmlformats.org/spreadsheetml/2006/main" id="3" name="Table3" displayName="Table3" ref="A6:L24" totalsRowShown="0" headerRowDxfId="71" dataDxfId="69" headerRowBorderDxfId="70" tableBorderDxfId="68" totalsRowBorderDxfId="67">
  <autoFilter ref="A6:L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Week Ending Date" dataDxfId="66" dataCellStyle="Normal 2"/>
    <tableColumn id="2" name=" Claims Paid" dataDxfId="65"/>
    <tableColumn id="3" name="Change from Previous Week Ending Date" dataDxfId="64">
      <calculatedColumnFormula>B7-B6</calculatedColumnFormula>
    </tableColumn>
    <tableColumn id="4" name="Percentage Change from Previous Week Ending Date" dataDxfId="63">
      <calculatedColumnFormula>(B7/B6)-1</calculatedColumnFormula>
    </tableColumn>
    <tableColumn id="5" name="Paid w/in 1 Week" dataDxfId="62"/>
    <tableColumn id="6" name="Paid w/in 1 Week Percentage" dataDxfId="61"/>
    <tableColumn id="7" name="Paid w/in 2 Weeks " dataDxfId="60"/>
    <tableColumn id="8" name="Paid w/in 2 Weeks Percentage" dataDxfId="59"/>
    <tableColumn id="9" name="Paid w/in 3 Weeks" dataDxfId="58"/>
    <tableColumn id="10" name="Paid w/in 3 Weeks Percentage" dataDxfId="57"/>
    <tableColumn id="11" name="Paid w/in +3 Weeks" dataDxfId="56"/>
    <tableColumn id="12" name="Paid w/in +3 Weeks Percentage" dataDxfId="55"/>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Claims Paid " altTextSummary="Table showing California Unemployment Insurance (UI) claims paid data for the year 2021."/>
    </ext>
  </extLst>
</table>
</file>

<file path=xl/tables/table4.xml><?xml version="1.0" encoding="utf-8"?>
<table xmlns="http://schemas.openxmlformats.org/spreadsheetml/2006/main" id="4" name="Table4" displayName="Table4" ref="A6:H73" totalsRowShown="0" headerRowDxfId="54" dataDxfId="52" headerRowBorderDxfId="53" tableBorderDxfId="51" totalsRowBorderDxfId="50">
  <autoFilter ref="A6:H7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Ending Date" dataDxfId="49"/>
    <tableColumn id="2" name="Regular" dataDxfId="48"/>
    <tableColumn id="3" name="PUA" dataDxfId="47"/>
    <tableColumn id="4" name="PEUC" dataDxfId="46"/>
    <tableColumn id="5" name="FED ED" dataDxfId="45"/>
    <tableColumn id="6" name=" Benefits Paid" dataDxfId="44"/>
    <tableColumn id="7" name="Change from Previous Week Ending Date" dataDxfId="43">
      <calculatedColumnFormula>F7-F6</calculatedColumnFormula>
    </tableColumn>
    <tableColumn id="8" name="Percentage Change from Previous Week Ending Date" dataDxfId="42">
      <calculatedColumnFormula>(F7/F6)-1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Benefits Paid" altTextSummary="Table showing California Unemployment Insurance (UI) benefits paid data for the years 2020 and 2021."/>
    </ext>
  </extLst>
</table>
</file>

<file path=xl/tables/table5.xml><?xml version="1.0" encoding="utf-8"?>
<table xmlns="http://schemas.openxmlformats.org/spreadsheetml/2006/main" id="5" name="Table5" displayName="Table5" ref="A6:J24" totalsRowShown="0" headerRowDxfId="41" dataDxfId="39" headerRowBorderDxfId="40" tableBorderDxfId="38" totalsRowBorderDxfId="37">
  <autoFilter ref="A6:J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Week Ending Date (Bi-Weekly)" dataDxfId="36"/>
    <tableColumn id="2" name=" Ineligible Claims" dataDxfId="35"/>
    <tableColumn id="3" name="Insufficient Earnings (UI)" dataDxfId="34"/>
    <tableColumn id="4" name="Insufficient Earnings_x000a_ Percentage" dataDxfId="33"/>
    <tableColumn id="5" name="Did Not Meet Eligibility Requirements (UI+PUA)" dataDxfId="32"/>
    <tableColumn id="6" name="Did Not Meet Eligibility Requirements Disqualification_x000a_ Percentage" dataDxfId="31"/>
    <tableColumn id="7" name="Identity Not Confirmed (UI+PUA)" dataDxfId="30"/>
    <tableColumn id="8" name="Identity Not Confirmed_x000a_ Percentage" dataDxfId="29"/>
    <tableColumn id="9" name="Change from Previous Week Ending Date" dataDxfId="28">
      <calculatedColumnFormula>B7-B6</calculatedColumnFormula>
    </tableColumn>
    <tableColumn id="10" name="Percentage Change from Previous Week Ending Date" dataDxfId="27">
      <calculatedColumnFormula>(B7/B6)-1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Ineligible Claims" altTextSummary="Table showing California Unemployment Insurance (UI) ineligible claims data for the year 2021."/>
    </ext>
  </extLst>
</table>
</file>

<file path=xl/tables/table6.xml><?xml version="1.0" encoding="utf-8"?>
<table xmlns="http://schemas.openxmlformats.org/spreadsheetml/2006/main" id="6" name="Table6" displayName="Table6" ref="A6:M24" totalsRowShown="0" headerRowDxfId="26" dataDxfId="24" headerRowBorderDxfId="25" tableBorderDxfId="23" totalsRowBorderDxfId="22">
  <autoFilter ref="A6:M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Week Ending Date" dataDxfId="21"/>
    <tableColumn id="2" name="Backlog of Claims Past 21 Days Pending EDD Action" dataDxfId="20"/>
    <tableColumn id="3" name="Change from Previous Week Ending Date" dataDxfId="19">
      <calculatedColumnFormula>B7-B6</calculatedColumnFormula>
    </tableColumn>
    <tableColumn id="4" name="Percentage Change from Previous Week Ending Date" dataDxfId="18">
      <calculatedColumnFormula>(B7-B6)/B7</calculatedColumnFormula>
    </tableColumn>
    <tableColumn id="5" name=" Initial Claims Pending EDD Action Beyond 3 Weeks" dataDxfId="17"/>
    <tableColumn id="6" name="Continued Claims Pending EDD Action Beyond 3 Weeks" dataDxfId="16"/>
    <tableColumn id="7" name="Initial Claims Pending Application Processing " dataDxfId="15"/>
    <tableColumn id="8" name="Initial Claims Pending Identity Verification" dataDxfId="14"/>
    <tableColumn id="9" name="Initial Claims Verifying Wages for the claim" dataDxfId="13"/>
    <tableColumn id="10" name="Initial Claims Resolving Eligibility Issues" dataDxfId="12"/>
    <tableColumn id="11" name="Continued Claims Adjusting Start Date or Benefits on the Claim" dataDxfId="11"/>
    <tableColumn id="12" name="Continued Claims  Pending Identity Verification" dataDxfId="10"/>
    <tableColumn id="13" name="Continued Claims Resolving Eligibility Issues" dataDxfId="9"/>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Claims Pending Resolution Beyond 3 Weeks" altTextSummary="Table showing California Unemployment Insurance (UI) claims pending resolution beyond 3 weeks data for the year 2021."/>
    </ext>
  </extLst>
</table>
</file>

<file path=xl/tables/table7.xml><?xml version="1.0" encoding="utf-8"?>
<table xmlns="http://schemas.openxmlformats.org/spreadsheetml/2006/main" id="7" name="Table7" displayName="Table7" ref="A6:D24" totalsRowShown="0" headerRowDxfId="8" dataDxfId="6" headerRowBorderDxfId="7" tableBorderDxfId="5" totalsRowBorderDxfId="4">
  <autoFilter ref="A6:D24">
    <filterColumn colId="0" hiddenButton="1"/>
    <filterColumn colId="1" hiddenButton="1"/>
    <filterColumn colId="2" hiddenButton="1"/>
    <filterColumn colId="3" hiddenButton="1"/>
  </autoFilter>
  <tableColumns count="4">
    <tableColumn id="1" name="Week Ending Date (Bi-Weekly)" dataDxfId="3"/>
    <tableColumn id="2" name=" Waiting for Claimant Certification" dataDxfId="2"/>
    <tableColumn id="3" name="Change from Previous Biweekly Ending Date" dataDxfId="1">
      <calculatedColumnFormula>B7-B6</calculatedColumnFormula>
    </tableColumn>
    <tableColumn id="4" name="Percentage Change from Previous Biweekly Ending Date" dataDxfId="0">
      <calculatedColumnFormula>(B7/B6)-1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Waiting for Claimant Certification" altTextSummary="Table showing California Unemployment Insurance (UI) waiting for claimant certification data for the year 2021."/>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38"/>
  <sheetViews>
    <sheetView tabSelected="1" zoomScale="78" zoomScaleNormal="78" workbookViewId="0"/>
  </sheetViews>
  <sheetFormatPr defaultColWidth="9.33203125" defaultRowHeight="15.6" x14ac:dyDescent="0.3"/>
  <cols>
    <col min="1" max="1" width="47.6640625" style="11" customWidth="1"/>
    <col min="2" max="2" width="125.44140625" style="11" customWidth="1"/>
    <col min="3" max="16384" width="9.33203125" style="11"/>
  </cols>
  <sheetData>
    <row r="1" spans="1:3" s="6" customFormat="1" ht="24" customHeight="1" thickBot="1" x14ac:dyDescent="0.45">
      <c r="A1" s="64" t="s">
        <v>54</v>
      </c>
    </row>
    <row r="2" spans="1:3" s="6" customFormat="1" ht="16.2" thickTop="1" x14ac:dyDescent="0.3">
      <c r="A2" s="65"/>
    </row>
    <row r="3" spans="1:3" s="6" customFormat="1" ht="13.5" customHeight="1" x14ac:dyDescent="0.3">
      <c r="A3" s="6" t="s">
        <v>50</v>
      </c>
      <c r="C3" s="66"/>
    </row>
    <row r="4" spans="1:3" s="6" customFormat="1" x14ac:dyDescent="0.3">
      <c r="A4" s="6" t="s">
        <v>97</v>
      </c>
      <c r="C4" s="67"/>
    </row>
    <row r="5" spans="1:3" s="6" customFormat="1" x14ac:dyDescent="0.3">
      <c r="C5" s="67"/>
    </row>
    <row r="6" spans="1:3" s="8" customFormat="1" x14ac:dyDescent="0.3">
      <c r="A6" s="68" t="s">
        <v>6</v>
      </c>
      <c r="B6" s="69" t="s">
        <v>4</v>
      </c>
    </row>
    <row r="7" spans="1:3" ht="31.2" x14ac:dyDescent="0.3">
      <c r="A7" s="9" t="s">
        <v>56</v>
      </c>
      <c r="B7" s="10" t="s">
        <v>61</v>
      </c>
    </row>
    <row r="8" spans="1:3" ht="31.2" x14ac:dyDescent="0.3">
      <c r="A8" s="9" t="s">
        <v>27</v>
      </c>
      <c r="B8" s="10" t="s">
        <v>62</v>
      </c>
    </row>
    <row r="9" spans="1:3" ht="62.4" x14ac:dyDescent="0.3">
      <c r="A9" s="9" t="s">
        <v>40</v>
      </c>
      <c r="B9" s="10" t="s">
        <v>63</v>
      </c>
    </row>
    <row r="10" spans="1:3" ht="31.2" x14ac:dyDescent="0.3">
      <c r="A10" s="9" t="s">
        <v>41</v>
      </c>
      <c r="B10" s="10" t="s">
        <v>64</v>
      </c>
    </row>
    <row r="11" spans="1:3" ht="31.2" x14ac:dyDescent="0.3">
      <c r="A11" s="9" t="s">
        <v>42</v>
      </c>
      <c r="B11" s="10" t="s">
        <v>43</v>
      </c>
    </row>
    <row r="12" spans="1:3" x14ac:dyDescent="0.3">
      <c r="A12" s="9" t="s">
        <v>57</v>
      </c>
      <c r="B12" s="10" t="s">
        <v>65</v>
      </c>
    </row>
    <row r="13" spans="1:3" ht="31.2" x14ac:dyDescent="0.3">
      <c r="A13" s="12" t="s">
        <v>15</v>
      </c>
      <c r="B13" s="10" t="s">
        <v>66</v>
      </c>
    </row>
    <row r="14" spans="1:3" x14ac:dyDescent="0.3">
      <c r="A14" s="9" t="s">
        <v>45</v>
      </c>
      <c r="B14" s="10" t="s">
        <v>28</v>
      </c>
    </row>
    <row r="15" spans="1:3" ht="31.2" x14ac:dyDescent="0.3">
      <c r="A15" s="9" t="s">
        <v>16</v>
      </c>
      <c r="B15" s="10" t="s">
        <v>67</v>
      </c>
    </row>
    <row r="16" spans="1:3" ht="31.2" x14ac:dyDescent="0.3">
      <c r="A16" s="9" t="s">
        <v>17</v>
      </c>
      <c r="B16" s="10" t="s">
        <v>68</v>
      </c>
    </row>
    <row r="17" spans="1:2" ht="31.2" x14ac:dyDescent="0.3">
      <c r="A17" s="9" t="s">
        <v>18</v>
      </c>
      <c r="B17" s="10" t="s">
        <v>69</v>
      </c>
    </row>
    <row r="18" spans="1:2" ht="31.2" x14ac:dyDescent="0.3">
      <c r="A18" s="9" t="s">
        <v>5</v>
      </c>
      <c r="B18" s="10" t="s">
        <v>70</v>
      </c>
    </row>
    <row r="19" spans="1:2" x14ac:dyDescent="0.3">
      <c r="A19" s="9" t="s">
        <v>31</v>
      </c>
      <c r="B19" s="10" t="s">
        <v>32</v>
      </c>
    </row>
    <row r="20" spans="1:2" x14ac:dyDescent="0.3">
      <c r="A20" s="9" t="s">
        <v>33</v>
      </c>
      <c r="B20" s="10" t="s">
        <v>34</v>
      </c>
    </row>
    <row r="21" spans="1:2" x14ac:dyDescent="0.3">
      <c r="A21" s="9" t="s">
        <v>35</v>
      </c>
      <c r="B21" s="10" t="s">
        <v>71</v>
      </c>
    </row>
    <row r="22" spans="1:2" x14ac:dyDescent="0.3">
      <c r="A22" s="9" t="s">
        <v>44</v>
      </c>
      <c r="B22" s="10" t="s">
        <v>72</v>
      </c>
    </row>
    <row r="23" spans="1:2" x14ac:dyDescent="0.3">
      <c r="A23" s="9" t="s">
        <v>29</v>
      </c>
      <c r="B23" s="10" t="s">
        <v>30</v>
      </c>
    </row>
    <row r="24" spans="1:2" ht="31.2" x14ac:dyDescent="0.3">
      <c r="A24" s="9" t="s">
        <v>47</v>
      </c>
      <c r="B24" s="10" t="s">
        <v>73</v>
      </c>
    </row>
    <row r="25" spans="1:2" ht="31.2" x14ac:dyDescent="0.3">
      <c r="A25" s="9" t="s">
        <v>58</v>
      </c>
      <c r="B25" s="10" t="s">
        <v>74</v>
      </c>
    </row>
    <row r="26" spans="1:2" ht="46.8" x14ac:dyDescent="0.3">
      <c r="A26" s="9" t="s">
        <v>59</v>
      </c>
      <c r="B26" s="10" t="s">
        <v>75</v>
      </c>
    </row>
    <row r="27" spans="1:2" ht="31.2" x14ac:dyDescent="0.3">
      <c r="A27" s="9" t="s">
        <v>49</v>
      </c>
      <c r="B27" s="10" t="s">
        <v>76</v>
      </c>
    </row>
    <row r="28" spans="1:2" ht="31.2" x14ac:dyDescent="0.3">
      <c r="A28" s="9" t="s">
        <v>86</v>
      </c>
      <c r="B28" s="10" t="s">
        <v>77</v>
      </c>
    </row>
    <row r="29" spans="1:2" ht="31.2" x14ac:dyDescent="0.3">
      <c r="A29" s="9" t="s">
        <v>87</v>
      </c>
      <c r="B29" s="10" t="s">
        <v>48</v>
      </c>
    </row>
    <row r="30" spans="1:2" x14ac:dyDescent="0.3">
      <c r="A30" s="9" t="s">
        <v>36</v>
      </c>
      <c r="B30" s="10" t="s">
        <v>78</v>
      </c>
    </row>
    <row r="31" spans="1:2" x14ac:dyDescent="0.3">
      <c r="A31" s="9" t="s">
        <v>13</v>
      </c>
      <c r="B31" s="10" t="s">
        <v>79</v>
      </c>
    </row>
    <row r="32" spans="1:2" x14ac:dyDescent="0.3">
      <c r="A32" s="9" t="s">
        <v>14</v>
      </c>
      <c r="B32" s="10" t="s">
        <v>80</v>
      </c>
    </row>
    <row r="33" spans="1:2" ht="31.2" x14ac:dyDescent="0.3">
      <c r="A33" s="9" t="s">
        <v>37</v>
      </c>
      <c r="B33" s="10" t="s">
        <v>81</v>
      </c>
    </row>
    <row r="34" spans="1:2" ht="31.2" x14ac:dyDescent="0.3">
      <c r="A34" s="9" t="s">
        <v>88</v>
      </c>
      <c r="B34" s="10" t="s">
        <v>19</v>
      </c>
    </row>
    <row r="35" spans="1:2" x14ac:dyDescent="0.3">
      <c r="A35" s="9" t="s">
        <v>60</v>
      </c>
      <c r="B35" s="10" t="s">
        <v>82</v>
      </c>
    </row>
    <row r="36" spans="1:2" x14ac:dyDescent="0.3">
      <c r="A36" s="9" t="s">
        <v>13</v>
      </c>
      <c r="B36" s="10" t="s">
        <v>79</v>
      </c>
    </row>
    <row r="37" spans="1:2" ht="31.2" x14ac:dyDescent="0.3">
      <c r="A37" s="9" t="s">
        <v>37</v>
      </c>
      <c r="B37" s="10" t="s">
        <v>83</v>
      </c>
    </row>
    <row r="38" spans="1:2" x14ac:dyDescent="0.3">
      <c r="A38" s="9" t="s">
        <v>38</v>
      </c>
      <c r="B38" s="10" t="s">
        <v>39</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73"/>
  <sheetViews>
    <sheetView zoomScaleNormal="100" workbookViewId="0">
      <pane ySplit="6" topLeftCell="A60" activePane="bottomLeft" state="frozen"/>
      <selection pane="bottomLeft"/>
    </sheetView>
  </sheetViews>
  <sheetFormatPr defaultColWidth="9.33203125" defaultRowHeight="15.6" x14ac:dyDescent="0.3"/>
  <cols>
    <col min="1" max="1" width="21.6640625" style="21" customWidth="1"/>
    <col min="2" max="2" width="15.5546875" style="34" customWidth="1"/>
    <col min="3" max="3" width="18.33203125" style="34" customWidth="1"/>
    <col min="4" max="4" width="15.33203125" style="34" customWidth="1"/>
    <col min="5" max="5" width="13.6640625" style="34" customWidth="1"/>
    <col min="6" max="6" width="26.109375" style="34" customWidth="1"/>
    <col min="7" max="7" width="28.6640625" style="48" customWidth="1"/>
    <col min="8" max="8" width="33.44140625" style="33" customWidth="1"/>
    <col min="9" max="9" width="9.33203125" style="21"/>
    <col min="10" max="10" width="12.44140625" style="21" customWidth="1"/>
    <col min="11" max="12" width="9.33203125" style="21"/>
    <col min="13" max="13" width="12" style="21" customWidth="1"/>
    <col min="14" max="16384" width="9.33203125" style="21"/>
  </cols>
  <sheetData>
    <row r="1" spans="1:8" s="2" customFormat="1" ht="24" customHeight="1" thickBot="1" x14ac:dyDescent="0.45">
      <c r="A1" s="1" t="s">
        <v>54</v>
      </c>
    </row>
    <row r="2" spans="1:8" s="2" customFormat="1" ht="16.2" thickTop="1" x14ac:dyDescent="0.3">
      <c r="A2" s="3"/>
    </row>
    <row r="3" spans="1:8" s="2" customFormat="1" ht="13.5" customHeight="1" x14ac:dyDescent="0.3">
      <c r="A3" s="2" t="s">
        <v>50</v>
      </c>
      <c r="B3" s="4"/>
    </row>
    <row r="4" spans="1:8" s="2" customFormat="1" x14ac:dyDescent="0.3">
      <c r="A4" s="2" t="s">
        <v>97</v>
      </c>
      <c r="B4" s="5"/>
      <c r="E4" s="6"/>
    </row>
    <row r="5" spans="1:8" s="2" customFormat="1" x14ac:dyDescent="0.3">
      <c r="B5" s="5"/>
      <c r="E5" s="6"/>
    </row>
    <row r="6" spans="1:8" s="51" customFormat="1" ht="31.2" x14ac:dyDescent="0.3">
      <c r="A6" s="49" t="s">
        <v>7</v>
      </c>
      <c r="B6" s="63" t="s">
        <v>0</v>
      </c>
      <c r="C6" s="63" t="s">
        <v>1</v>
      </c>
      <c r="D6" s="63" t="s">
        <v>2</v>
      </c>
      <c r="E6" s="63" t="s">
        <v>3</v>
      </c>
      <c r="F6" s="63" t="s">
        <v>55</v>
      </c>
      <c r="G6" s="14" t="s">
        <v>9</v>
      </c>
      <c r="H6" s="15" t="s">
        <v>8</v>
      </c>
    </row>
    <row r="7" spans="1:8" x14ac:dyDescent="0.3">
      <c r="A7" s="23">
        <v>43897</v>
      </c>
      <c r="B7" s="24">
        <v>43877</v>
      </c>
      <c r="C7" s="24">
        <v>0</v>
      </c>
      <c r="D7" s="24">
        <v>0</v>
      </c>
      <c r="E7" s="24">
        <v>0</v>
      </c>
      <c r="F7" s="24">
        <v>43877</v>
      </c>
      <c r="G7" s="72" t="s">
        <v>53</v>
      </c>
      <c r="H7" s="73" t="s">
        <v>53</v>
      </c>
    </row>
    <row r="8" spans="1:8" x14ac:dyDescent="0.3">
      <c r="A8" s="23">
        <v>43904</v>
      </c>
      <c r="B8" s="24">
        <v>58208</v>
      </c>
      <c r="C8" s="24">
        <v>0</v>
      </c>
      <c r="D8" s="24">
        <v>0</v>
      </c>
      <c r="E8" s="24">
        <v>0</v>
      </c>
      <c r="F8" s="24">
        <v>58208</v>
      </c>
      <c r="G8" s="42">
        <f>F8-F7</f>
        <v>14331</v>
      </c>
      <c r="H8" s="43">
        <f>(F8/F7)-1</f>
        <v>0.32661759008136371</v>
      </c>
    </row>
    <row r="9" spans="1:8" x14ac:dyDescent="0.3">
      <c r="A9" s="23">
        <v>43911</v>
      </c>
      <c r="B9" s="24">
        <v>186808.65</v>
      </c>
      <c r="C9" s="24">
        <v>0</v>
      </c>
      <c r="D9" s="24">
        <v>0</v>
      </c>
      <c r="E9" s="24">
        <v>0</v>
      </c>
      <c r="F9" s="24">
        <v>186808.65</v>
      </c>
      <c r="G9" s="42">
        <f t="shared" ref="G9:G39" si="0">F9-F8</f>
        <v>128600.65</v>
      </c>
      <c r="H9" s="43">
        <f>(F9/F8)-1</f>
        <v>2.2093294736118745</v>
      </c>
    </row>
    <row r="10" spans="1:8" x14ac:dyDescent="0.3">
      <c r="A10" s="23">
        <v>43918</v>
      </c>
      <c r="B10" s="24">
        <v>1058325</v>
      </c>
      <c r="C10" s="24">
        <v>0</v>
      </c>
      <c r="D10" s="24">
        <v>0</v>
      </c>
      <c r="E10" s="24">
        <v>0</v>
      </c>
      <c r="F10" s="24">
        <v>1058325</v>
      </c>
      <c r="G10" s="42">
        <f>F10-F9</f>
        <v>871516.35</v>
      </c>
      <c r="H10" s="43">
        <f>(F10/F9)-1</f>
        <v>4.6652890537991683</v>
      </c>
    </row>
    <row r="11" spans="1:8" x14ac:dyDescent="0.3">
      <c r="A11" s="23">
        <v>43925</v>
      </c>
      <c r="B11" s="24">
        <v>925449.65</v>
      </c>
      <c r="C11" s="24">
        <v>0</v>
      </c>
      <c r="D11" s="24">
        <v>0</v>
      </c>
      <c r="E11" s="24">
        <v>0</v>
      </c>
      <c r="F11" s="24">
        <v>925449.65</v>
      </c>
      <c r="G11" s="42">
        <f t="shared" si="0"/>
        <v>-132875.34999999998</v>
      </c>
      <c r="H11" s="43">
        <f t="shared" ref="H11:H39" si="1">(F11/F10)-1</f>
        <v>-0.12555250041338906</v>
      </c>
    </row>
    <row r="12" spans="1:8" x14ac:dyDescent="0.3">
      <c r="A12" s="23">
        <v>43932</v>
      </c>
      <c r="B12" s="24">
        <v>660966</v>
      </c>
      <c r="C12" s="24">
        <v>0</v>
      </c>
      <c r="D12" s="24">
        <v>0</v>
      </c>
      <c r="E12" s="24">
        <v>0</v>
      </c>
      <c r="F12" s="24">
        <v>660966</v>
      </c>
      <c r="G12" s="42">
        <f t="shared" si="0"/>
        <v>-264483.65000000002</v>
      </c>
      <c r="H12" s="43">
        <f t="shared" si="1"/>
        <v>-0.28578934575208925</v>
      </c>
    </row>
    <row r="13" spans="1:8" x14ac:dyDescent="0.3">
      <c r="A13" s="23">
        <v>43939</v>
      </c>
      <c r="B13" s="24">
        <v>533568</v>
      </c>
      <c r="C13" s="24">
        <v>0</v>
      </c>
      <c r="D13" s="24">
        <v>0</v>
      </c>
      <c r="E13" s="24">
        <v>0</v>
      </c>
      <c r="F13" s="24">
        <v>533568</v>
      </c>
      <c r="G13" s="42">
        <f t="shared" si="0"/>
        <v>-127398</v>
      </c>
      <c r="H13" s="43">
        <f t="shared" si="1"/>
        <v>-0.19274516389647878</v>
      </c>
    </row>
    <row r="14" spans="1:8" x14ac:dyDescent="0.3">
      <c r="A14" s="23">
        <v>43946</v>
      </c>
      <c r="B14" s="24">
        <v>328042</v>
      </c>
      <c r="C14" s="24">
        <v>0</v>
      </c>
      <c r="D14" s="24">
        <v>0</v>
      </c>
      <c r="E14" s="24">
        <v>0</v>
      </c>
      <c r="F14" s="24">
        <v>328042</v>
      </c>
      <c r="G14" s="42">
        <f t="shared" si="0"/>
        <v>-205526</v>
      </c>
      <c r="H14" s="43">
        <f t="shared" si="1"/>
        <v>-0.38519176562312585</v>
      </c>
    </row>
    <row r="15" spans="1:8" x14ac:dyDescent="0.3">
      <c r="A15" s="23">
        <v>43953</v>
      </c>
      <c r="B15" s="24">
        <v>318064</v>
      </c>
      <c r="C15" s="24">
        <v>297738</v>
      </c>
      <c r="D15" s="24">
        <v>0</v>
      </c>
      <c r="E15" s="24">
        <v>0</v>
      </c>
      <c r="F15" s="24">
        <v>615802</v>
      </c>
      <c r="G15" s="42">
        <f t="shared" si="0"/>
        <v>287760</v>
      </c>
      <c r="H15" s="43">
        <f t="shared" si="1"/>
        <v>0.87720474817249006</v>
      </c>
    </row>
    <row r="16" spans="1:8" x14ac:dyDescent="0.3">
      <c r="A16" s="23">
        <v>43960</v>
      </c>
      <c r="B16" s="24">
        <v>214028</v>
      </c>
      <c r="C16" s="24">
        <v>136659</v>
      </c>
      <c r="D16" s="24">
        <v>0</v>
      </c>
      <c r="E16" s="24">
        <v>0</v>
      </c>
      <c r="F16" s="24">
        <v>350687</v>
      </c>
      <c r="G16" s="42">
        <f t="shared" si="0"/>
        <v>-265115</v>
      </c>
      <c r="H16" s="43">
        <f t="shared" si="1"/>
        <v>-0.43051987489485255</v>
      </c>
    </row>
    <row r="17" spans="1:8" x14ac:dyDescent="0.3">
      <c r="A17" s="23">
        <v>43967</v>
      </c>
      <c r="B17" s="24">
        <v>246115</v>
      </c>
      <c r="C17" s="24">
        <v>112791</v>
      </c>
      <c r="D17" s="24">
        <v>0</v>
      </c>
      <c r="E17" s="24">
        <v>0</v>
      </c>
      <c r="F17" s="24">
        <v>358906</v>
      </c>
      <c r="G17" s="42">
        <f t="shared" si="0"/>
        <v>8219</v>
      </c>
      <c r="H17" s="43">
        <f t="shared" si="1"/>
        <v>2.3436853946681824E-2</v>
      </c>
    </row>
    <row r="18" spans="1:8" x14ac:dyDescent="0.3">
      <c r="A18" s="23">
        <v>43974</v>
      </c>
      <c r="B18" s="24">
        <v>212343</v>
      </c>
      <c r="C18" s="24">
        <v>92368</v>
      </c>
      <c r="D18" s="24">
        <v>0</v>
      </c>
      <c r="E18" s="24">
        <v>0</v>
      </c>
      <c r="F18" s="24">
        <v>304711</v>
      </c>
      <c r="G18" s="42">
        <f t="shared" si="0"/>
        <v>-54195</v>
      </c>
      <c r="H18" s="43">
        <f t="shared" si="1"/>
        <v>-0.15100054053150402</v>
      </c>
    </row>
    <row r="19" spans="1:8" x14ac:dyDescent="0.3">
      <c r="A19" s="23">
        <v>43981</v>
      </c>
      <c r="B19" s="24">
        <v>230461</v>
      </c>
      <c r="C19" s="24">
        <v>72785</v>
      </c>
      <c r="D19" s="24">
        <v>192539</v>
      </c>
      <c r="E19" s="24">
        <v>0</v>
      </c>
      <c r="F19" s="24">
        <v>495785</v>
      </c>
      <c r="G19" s="42">
        <f t="shared" si="0"/>
        <v>191074</v>
      </c>
      <c r="H19" s="43">
        <f t="shared" si="1"/>
        <v>0.62706630216828407</v>
      </c>
    </row>
    <row r="20" spans="1:8" x14ac:dyDescent="0.3">
      <c r="A20" s="23">
        <v>43988</v>
      </c>
      <c r="B20" s="24">
        <v>258060</v>
      </c>
      <c r="C20" s="24">
        <v>71229</v>
      </c>
      <c r="D20" s="24">
        <v>27789</v>
      </c>
      <c r="E20" s="24">
        <v>0</v>
      </c>
      <c r="F20" s="24">
        <v>357078</v>
      </c>
      <c r="G20" s="42">
        <f t="shared" si="0"/>
        <v>-138707</v>
      </c>
      <c r="H20" s="43">
        <f t="shared" si="1"/>
        <v>-0.27977248202345772</v>
      </c>
    </row>
    <row r="21" spans="1:8" x14ac:dyDescent="0.3">
      <c r="A21" s="23">
        <v>43995</v>
      </c>
      <c r="B21" s="24">
        <v>243344</v>
      </c>
      <c r="C21" s="24">
        <v>69447</v>
      </c>
      <c r="D21" s="24">
        <v>21835</v>
      </c>
      <c r="E21" s="24">
        <v>0</v>
      </c>
      <c r="F21" s="24">
        <v>334626</v>
      </c>
      <c r="G21" s="42">
        <f t="shared" si="0"/>
        <v>-22452</v>
      </c>
      <c r="H21" s="43">
        <f t="shared" si="1"/>
        <v>-6.287701846655358E-2</v>
      </c>
    </row>
    <row r="22" spans="1:8" x14ac:dyDescent="0.3">
      <c r="A22" s="23">
        <v>44002</v>
      </c>
      <c r="B22" s="24">
        <v>287354</v>
      </c>
      <c r="C22" s="24">
        <v>86130</v>
      </c>
      <c r="D22" s="24">
        <v>29790</v>
      </c>
      <c r="E22" s="24">
        <v>0</v>
      </c>
      <c r="F22" s="24">
        <v>403274</v>
      </c>
      <c r="G22" s="42">
        <f t="shared" si="0"/>
        <v>68648</v>
      </c>
      <c r="H22" s="43">
        <f t="shared" si="1"/>
        <v>0.20514843437150732</v>
      </c>
    </row>
    <row r="23" spans="1:8" x14ac:dyDescent="0.3">
      <c r="A23" s="23">
        <v>44009</v>
      </c>
      <c r="B23" s="24">
        <v>279341</v>
      </c>
      <c r="C23" s="24">
        <v>101660</v>
      </c>
      <c r="D23" s="24">
        <v>33214</v>
      </c>
      <c r="E23" s="24">
        <v>0</v>
      </c>
      <c r="F23" s="24">
        <v>414215</v>
      </c>
      <c r="G23" s="42">
        <f t="shared" si="0"/>
        <v>10941</v>
      </c>
      <c r="H23" s="43">
        <f t="shared" si="1"/>
        <v>2.7130437370125549E-2</v>
      </c>
    </row>
    <row r="24" spans="1:8" x14ac:dyDescent="0.3">
      <c r="A24" s="23">
        <v>44016</v>
      </c>
      <c r="B24" s="24">
        <v>267123</v>
      </c>
      <c r="C24" s="24">
        <v>100588</v>
      </c>
      <c r="D24" s="24">
        <v>33455</v>
      </c>
      <c r="E24" s="24">
        <v>21745</v>
      </c>
      <c r="F24" s="24">
        <v>422911</v>
      </c>
      <c r="G24" s="42">
        <f t="shared" si="0"/>
        <v>8696</v>
      </c>
      <c r="H24" s="43">
        <f t="shared" si="1"/>
        <v>2.0993928273963958E-2</v>
      </c>
    </row>
    <row r="25" spans="1:8" x14ac:dyDescent="0.3">
      <c r="A25" s="23">
        <v>44023</v>
      </c>
      <c r="B25" s="24">
        <v>287732</v>
      </c>
      <c r="C25" s="24">
        <v>126780</v>
      </c>
      <c r="D25" s="24">
        <v>37113</v>
      </c>
      <c r="E25" s="24">
        <v>9395</v>
      </c>
      <c r="F25" s="24">
        <v>461020</v>
      </c>
      <c r="G25" s="42">
        <f t="shared" si="0"/>
        <v>38109</v>
      </c>
      <c r="H25" s="43">
        <f t="shared" si="1"/>
        <v>9.0111158139655867E-2</v>
      </c>
    </row>
    <row r="26" spans="1:8" x14ac:dyDescent="0.3">
      <c r="A26" s="23">
        <v>44030</v>
      </c>
      <c r="B26" s="24">
        <v>292673</v>
      </c>
      <c r="C26" s="24">
        <v>163525</v>
      </c>
      <c r="D26" s="24">
        <v>42038</v>
      </c>
      <c r="E26" s="24">
        <v>5639</v>
      </c>
      <c r="F26" s="24">
        <v>503875</v>
      </c>
      <c r="G26" s="42">
        <f t="shared" si="0"/>
        <v>42855</v>
      </c>
      <c r="H26" s="43">
        <f t="shared" si="1"/>
        <v>9.2956921608607024E-2</v>
      </c>
    </row>
    <row r="27" spans="1:8" x14ac:dyDescent="0.3">
      <c r="A27" s="23">
        <v>44037</v>
      </c>
      <c r="B27" s="24">
        <v>249007</v>
      </c>
      <c r="C27" s="24">
        <v>224679</v>
      </c>
      <c r="D27" s="24">
        <v>45327</v>
      </c>
      <c r="E27" s="24">
        <v>12113</v>
      </c>
      <c r="F27" s="24">
        <v>531126</v>
      </c>
      <c r="G27" s="42">
        <f t="shared" si="0"/>
        <v>27251</v>
      </c>
      <c r="H27" s="43">
        <f t="shared" si="1"/>
        <v>5.4082857851649679E-2</v>
      </c>
    </row>
    <row r="28" spans="1:8" x14ac:dyDescent="0.3">
      <c r="A28" s="23">
        <v>44044</v>
      </c>
      <c r="B28" s="24">
        <v>228530</v>
      </c>
      <c r="C28" s="24">
        <v>203894</v>
      </c>
      <c r="D28" s="24">
        <v>50412</v>
      </c>
      <c r="E28" s="24">
        <v>6171</v>
      </c>
      <c r="F28" s="24">
        <v>489007</v>
      </c>
      <c r="G28" s="42">
        <f t="shared" si="0"/>
        <v>-42119</v>
      </c>
      <c r="H28" s="43">
        <f t="shared" si="1"/>
        <v>-7.9301333393582696E-2</v>
      </c>
    </row>
    <row r="29" spans="1:8" x14ac:dyDescent="0.3">
      <c r="A29" s="23">
        <v>44051</v>
      </c>
      <c r="B29" s="24">
        <v>213482</v>
      </c>
      <c r="C29" s="24">
        <v>163805</v>
      </c>
      <c r="D29" s="24">
        <v>45703</v>
      </c>
      <c r="E29" s="24">
        <v>5263</v>
      </c>
      <c r="F29" s="24">
        <v>428253</v>
      </c>
      <c r="G29" s="42">
        <f t="shared" si="0"/>
        <v>-60754</v>
      </c>
      <c r="H29" s="43">
        <f t="shared" si="1"/>
        <v>-0.12423953031347201</v>
      </c>
    </row>
    <row r="30" spans="1:8" x14ac:dyDescent="0.3">
      <c r="A30" s="23">
        <v>44058</v>
      </c>
      <c r="B30" s="24">
        <v>201640</v>
      </c>
      <c r="C30" s="24">
        <v>173424</v>
      </c>
      <c r="D30" s="24">
        <v>51995</v>
      </c>
      <c r="E30" s="24">
        <v>6871</v>
      </c>
      <c r="F30" s="24">
        <v>433930</v>
      </c>
      <c r="G30" s="42">
        <f t="shared" si="0"/>
        <v>5677</v>
      </c>
      <c r="H30" s="43">
        <f t="shared" si="1"/>
        <v>1.32561826770623E-2</v>
      </c>
    </row>
    <row r="31" spans="1:8" x14ac:dyDescent="0.3">
      <c r="A31" s="23">
        <v>44065</v>
      </c>
      <c r="B31" s="24">
        <v>209516.05</v>
      </c>
      <c r="C31" s="24">
        <v>259735</v>
      </c>
      <c r="D31" s="24">
        <v>44993</v>
      </c>
      <c r="E31" s="24">
        <v>6830</v>
      </c>
      <c r="F31" s="24">
        <v>521074.05</v>
      </c>
      <c r="G31" s="42">
        <f t="shared" si="0"/>
        <v>87144.049999999988</v>
      </c>
      <c r="H31" s="43">
        <f t="shared" si="1"/>
        <v>0.2008251330859816</v>
      </c>
    </row>
    <row r="32" spans="1:8" x14ac:dyDescent="0.3">
      <c r="A32" s="23">
        <v>44072</v>
      </c>
      <c r="B32" s="24">
        <v>236874.1</v>
      </c>
      <c r="C32" s="24">
        <v>405878</v>
      </c>
      <c r="D32" s="24">
        <v>47210</v>
      </c>
      <c r="E32" s="24">
        <v>7171</v>
      </c>
      <c r="F32" s="24">
        <v>697133.1</v>
      </c>
      <c r="G32" s="42">
        <f t="shared" si="0"/>
        <v>176059.05</v>
      </c>
      <c r="H32" s="43">
        <f t="shared" si="1"/>
        <v>0.33787721725923592</v>
      </c>
    </row>
    <row r="33" spans="1:8" x14ac:dyDescent="0.3">
      <c r="A33" s="23">
        <v>44079</v>
      </c>
      <c r="B33" s="24">
        <v>237516</v>
      </c>
      <c r="C33" s="24">
        <v>433020</v>
      </c>
      <c r="D33" s="24">
        <v>50437</v>
      </c>
      <c r="E33" s="24">
        <v>6050</v>
      </c>
      <c r="F33" s="24">
        <v>727023</v>
      </c>
      <c r="G33" s="42">
        <f t="shared" si="0"/>
        <v>29889.900000000023</v>
      </c>
      <c r="H33" s="43">
        <f t="shared" si="1"/>
        <v>4.2875456638050924E-2</v>
      </c>
    </row>
    <row r="34" spans="1:8" x14ac:dyDescent="0.3">
      <c r="A34" s="23">
        <f>A33+7</f>
        <v>44086</v>
      </c>
      <c r="B34" s="24">
        <v>230225.2</v>
      </c>
      <c r="C34" s="24">
        <v>204690</v>
      </c>
      <c r="D34" s="24">
        <v>65458</v>
      </c>
      <c r="E34" s="24">
        <v>6712</v>
      </c>
      <c r="F34" s="24">
        <v>507085.2</v>
      </c>
      <c r="G34" s="42">
        <f t="shared" si="0"/>
        <v>-219937.8</v>
      </c>
      <c r="H34" s="43">
        <f t="shared" si="1"/>
        <v>-0.30251835223920009</v>
      </c>
    </row>
    <row r="35" spans="1:8" x14ac:dyDescent="0.3">
      <c r="A35" s="23">
        <v>44093</v>
      </c>
      <c r="B35" s="24">
        <v>230443</v>
      </c>
      <c r="C35" s="24">
        <v>99824</v>
      </c>
      <c r="D35" s="24">
        <v>194421</v>
      </c>
      <c r="E35" s="24">
        <v>7607</v>
      </c>
      <c r="F35" s="24">
        <v>532295</v>
      </c>
      <c r="G35" s="42">
        <f t="shared" si="0"/>
        <v>25209.799999999988</v>
      </c>
      <c r="H35" s="43">
        <f t="shared" si="1"/>
        <v>4.9715116907375734E-2</v>
      </c>
    </row>
    <row r="36" spans="1:8" x14ac:dyDescent="0.3">
      <c r="A36" s="23">
        <v>44100</v>
      </c>
      <c r="B36" s="24">
        <v>174143.7</v>
      </c>
      <c r="C36" s="24">
        <v>41665</v>
      </c>
      <c r="D36" s="24">
        <v>214128</v>
      </c>
      <c r="E36" s="24">
        <v>6786</v>
      </c>
      <c r="F36" s="24">
        <v>436722.7</v>
      </c>
      <c r="G36" s="42">
        <f>F36-F35</f>
        <v>-95572.299999999988</v>
      </c>
      <c r="H36" s="43">
        <f t="shared" si="1"/>
        <v>-0.17954761927126872</v>
      </c>
    </row>
    <row r="37" spans="1:8" x14ac:dyDescent="0.3">
      <c r="A37" s="23">
        <v>44107</v>
      </c>
      <c r="B37" s="24">
        <v>147437</v>
      </c>
      <c r="C37" s="24">
        <v>14843</v>
      </c>
      <c r="D37" s="24">
        <v>193839</v>
      </c>
      <c r="E37" s="24">
        <v>6270</v>
      </c>
      <c r="F37" s="24">
        <v>362389</v>
      </c>
      <c r="G37" s="42">
        <f t="shared" si="0"/>
        <v>-74333.700000000012</v>
      </c>
      <c r="H37" s="43">
        <f t="shared" si="1"/>
        <v>-0.1702080061329535</v>
      </c>
    </row>
    <row r="38" spans="1:8" x14ac:dyDescent="0.3">
      <c r="A38" s="23">
        <v>44114</v>
      </c>
      <c r="B38" s="24">
        <v>175917</v>
      </c>
      <c r="C38" s="24">
        <v>25539</v>
      </c>
      <c r="D38" s="24">
        <v>190396</v>
      </c>
      <c r="E38" s="24">
        <v>8019</v>
      </c>
      <c r="F38" s="24">
        <v>399871</v>
      </c>
      <c r="G38" s="42">
        <f t="shared" si="0"/>
        <v>37482</v>
      </c>
      <c r="H38" s="43">
        <f t="shared" si="1"/>
        <v>0.10343029175830387</v>
      </c>
    </row>
    <row r="39" spans="1:8" x14ac:dyDescent="0.3">
      <c r="A39" s="23">
        <v>44121</v>
      </c>
      <c r="B39" s="24">
        <v>158877</v>
      </c>
      <c r="C39" s="24">
        <v>25168</v>
      </c>
      <c r="D39" s="24">
        <v>153544</v>
      </c>
      <c r="E39" s="24">
        <v>9057</v>
      </c>
      <c r="F39" s="24">
        <v>346646</v>
      </c>
      <c r="G39" s="42">
        <f t="shared" si="0"/>
        <v>-53225</v>
      </c>
      <c r="H39" s="43">
        <f t="shared" si="1"/>
        <v>-0.13310542650004631</v>
      </c>
    </row>
    <row r="40" spans="1:8" x14ac:dyDescent="0.3">
      <c r="A40" s="23">
        <v>44128</v>
      </c>
      <c r="B40" s="24">
        <v>152056.79999999999</v>
      </c>
      <c r="C40" s="24">
        <v>25889</v>
      </c>
      <c r="D40" s="24">
        <v>130528</v>
      </c>
      <c r="E40" s="24">
        <v>12216</v>
      </c>
      <c r="F40" s="24">
        <v>320689.8</v>
      </c>
      <c r="G40" s="42">
        <f t="shared" ref="G40:G46" si="2">F40-F39</f>
        <v>-25956.200000000012</v>
      </c>
      <c r="H40" s="43">
        <f t="shared" ref="H40:H46" si="3">(F40/F39)-1</f>
        <v>-7.4878117733941818E-2</v>
      </c>
    </row>
    <row r="41" spans="1:8" x14ac:dyDescent="0.3">
      <c r="A41" s="23">
        <v>44135</v>
      </c>
      <c r="B41" s="24">
        <v>152428</v>
      </c>
      <c r="C41" s="24">
        <v>30990</v>
      </c>
      <c r="D41" s="24">
        <v>124517</v>
      </c>
      <c r="E41" s="24">
        <v>10272</v>
      </c>
      <c r="F41" s="24">
        <v>318207</v>
      </c>
      <c r="G41" s="42">
        <f t="shared" si="2"/>
        <v>-2482.7999999999884</v>
      </c>
      <c r="H41" s="43">
        <f t="shared" si="3"/>
        <v>-7.742061019714308E-3</v>
      </c>
    </row>
    <row r="42" spans="1:8" x14ac:dyDescent="0.3">
      <c r="A42" s="23">
        <v>44142</v>
      </c>
      <c r="B42" s="24">
        <v>157642.15</v>
      </c>
      <c r="C42" s="24">
        <v>26357</v>
      </c>
      <c r="D42" s="24">
        <v>112465</v>
      </c>
      <c r="E42" s="24">
        <v>11702</v>
      </c>
      <c r="F42" s="24">
        <v>308166.15000000002</v>
      </c>
      <c r="G42" s="42">
        <f t="shared" si="2"/>
        <v>-10040.849999999977</v>
      </c>
      <c r="H42" s="43">
        <f t="shared" si="3"/>
        <v>-3.1554459832750292E-2</v>
      </c>
    </row>
    <row r="43" spans="1:8" ht="15.75" customHeight="1" x14ac:dyDescent="0.3">
      <c r="A43" s="23">
        <v>44149</v>
      </c>
      <c r="B43" s="24">
        <v>158989</v>
      </c>
      <c r="C43" s="24">
        <v>33198</v>
      </c>
      <c r="D43" s="24">
        <v>104970</v>
      </c>
      <c r="E43" s="24">
        <v>12574</v>
      </c>
      <c r="F43" s="24">
        <v>309731</v>
      </c>
      <c r="G43" s="42">
        <f t="shared" si="2"/>
        <v>1564.8499999999767</v>
      </c>
      <c r="H43" s="43">
        <f t="shared" si="3"/>
        <v>5.0779425319749105E-3</v>
      </c>
    </row>
    <row r="44" spans="1:8" ht="15.75" customHeight="1" x14ac:dyDescent="0.3">
      <c r="A44" s="23">
        <v>44156</v>
      </c>
      <c r="B44" s="24">
        <v>167982</v>
      </c>
      <c r="C44" s="24">
        <v>36353</v>
      </c>
      <c r="D44" s="24">
        <v>100118</v>
      </c>
      <c r="E44" s="24">
        <v>13893</v>
      </c>
      <c r="F44" s="24">
        <v>318346</v>
      </c>
      <c r="G44" s="42">
        <f t="shared" si="2"/>
        <v>8615</v>
      </c>
      <c r="H44" s="43">
        <f t="shared" si="3"/>
        <v>2.7814458352570348E-2</v>
      </c>
    </row>
    <row r="45" spans="1:8" ht="15.75" customHeight="1" x14ac:dyDescent="0.3">
      <c r="A45" s="23">
        <v>44163</v>
      </c>
      <c r="B45" s="24">
        <v>129664</v>
      </c>
      <c r="C45" s="24">
        <v>34143</v>
      </c>
      <c r="D45" s="24">
        <v>70782</v>
      </c>
      <c r="E45" s="24">
        <v>14029</v>
      </c>
      <c r="F45" s="24">
        <v>248618</v>
      </c>
      <c r="G45" s="42">
        <f t="shared" si="2"/>
        <v>-69728</v>
      </c>
      <c r="H45" s="43">
        <f t="shared" si="3"/>
        <v>-0.21903212228204527</v>
      </c>
    </row>
    <row r="46" spans="1:8" ht="15.75" customHeight="1" x14ac:dyDescent="0.3">
      <c r="A46" s="23">
        <v>44170</v>
      </c>
      <c r="B46" s="24">
        <v>177837</v>
      </c>
      <c r="C46" s="24">
        <v>46246</v>
      </c>
      <c r="D46" s="24">
        <v>96051</v>
      </c>
      <c r="E46" s="24">
        <v>21679</v>
      </c>
      <c r="F46" s="24">
        <v>341813</v>
      </c>
      <c r="G46" s="42">
        <f t="shared" si="2"/>
        <v>93195</v>
      </c>
      <c r="H46" s="43">
        <f t="shared" si="3"/>
        <v>0.37485218286688826</v>
      </c>
    </row>
    <row r="47" spans="1:8" ht="15.75" customHeight="1" x14ac:dyDescent="0.3">
      <c r="A47" s="23">
        <v>44177</v>
      </c>
      <c r="B47" s="24">
        <v>202627</v>
      </c>
      <c r="C47" s="24">
        <v>48813</v>
      </c>
      <c r="D47" s="24">
        <v>92828</v>
      </c>
      <c r="E47" s="24">
        <v>28406</v>
      </c>
      <c r="F47" s="24">
        <v>372674</v>
      </c>
      <c r="G47" s="42">
        <f t="shared" ref="G47" si="4">F47-F46</f>
        <v>30861</v>
      </c>
      <c r="H47" s="43">
        <f t="shared" ref="H47" si="5">(F47/F46)-1</f>
        <v>9.0286209126042571E-2</v>
      </c>
    </row>
    <row r="48" spans="1:8" ht="15.75" customHeight="1" x14ac:dyDescent="0.3">
      <c r="A48" s="23">
        <v>44184</v>
      </c>
      <c r="B48" s="24">
        <v>156357</v>
      </c>
      <c r="C48" s="24">
        <v>47619</v>
      </c>
      <c r="D48" s="24">
        <v>84718</v>
      </c>
      <c r="E48" s="24">
        <v>95010</v>
      </c>
      <c r="F48" s="24">
        <v>383704</v>
      </c>
      <c r="G48" s="42">
        <f t="shared" ref="G48:G58" si="6">F48-F47</f>
        <v>11030</v>
      </c>
      <c r="H48" s="43">
        <f t="shared" ref="H48:H58" si="7">(F48/F47)-1</f>
        <v>2.9596913119777524E-2</v>
      </c>
    </row>
    <row r="49" spans="1:9" ht="15.75" customHeight="1" x14ac:dyDescent="0.3">
      <c r="A49" s="23">
        <v>44191</v>
      </c>
      <c r="B49" s="24">
        <v>167622</v>
      </c>
      <c r="C49" s="24">
        <v>37112</v>
      </c>
      <c r="D49" s="24">
        <v>84047</v>
      </c>
      <c r="E49" s="24">
        <v>129569</v>
      </c>
      <c r="F49" s="24">
        <v>418350</v>
      </c>
      <c r="G49" s="42">
        <f t="shared" si="6"/>
        <v>34646</v>
      </c>
      <c r="H49" s="43">
        <f t="shared" si="7"/>
        <v>9.0293559618872976E-2</v>
      </c>
    </row>
    <row r="50" spans="1:9" ht="15.75" customHeight="1" x14ac:dyDescent="0.3">
      <c r="A50" s="23">
        <v>44198</v>
      </c>
      <c r="B50" s="24">
        <v>160029</v>
      </c>
      <c r="C50" s="24">
        <v>27341</v>
      </c>
      <c r="D50" s="24">
        <v>44089</v>
      </c>
      <c r="E50" s="24">
        <v>56440</v>
      </c>
      <c r="F50" s="24">
        <v>287899</v>
      </c>
      <c r="G50" s="42">
        <f t="shared" si="6"/>
        <v>-130451</v>
      </c>
      <c r="H50" s="43">
        <f t="shared" si="7"/>
        <v>-0.31182263654834463</v>
      </c>
    </row>
    <row r="51" spans="1:9" ht="15.75" customHeight="1" x14ac:dyDescent="0.3">
      <c r="A51" s="23">
        <v>44205</v>
      </c>
      <c r="B51" s="24">
        <v>181576</v>
      </c>
      <c r="C51" s="24">
        <v>33625</v>
      </c>
      <c r="D51" s="24">
        <v>24346</v>
      </c>
      <c r="E51" s="24">
        <v>17525</v>
      </c>
      <c r="F51" s="24">
        <v>257072</v>
      </c>
      <c r="G51" s="42">
        <f t="shared" si="6"/>
        <v>-30827</v>
      </c>
      <c r="H51" s="43">
        <f t="shared" si="7"/>
        <v>-0.10707574531346065</v>
      </c>
    </row>
    <row r="52" spans="1:9" ht="15.75" customHeight="1" x14ac:dyDescent="0.3">
      <c r="A52" s="23">
        <v>44212</v>
      </c>
      <c r="B52" s="24">
        <v>123970</v>
      </c>
      <c r="C52" s="24">
        <v>110857</v>
      </c>
      <c r="D52" s="24">
        <v>141166</v>
      </c>
      <c r="E52" s="24">
        <v>1943</v>
      </c>
      <c r="F52" s="24">
        <v>377936</v>
      </c>
      <c r="G52" s="42">
        <f t="shared" si="6"/>
        <v>120864</v>
      </c>
      <c r="H52" s="43">
        <f t="shared" si="7"/>
        <v>0.47015622082529407</v>
      </c>
    </row>
    <row r="53" spans="1:9" ht="15.75" customHeight="1" x14ac:dyDescent="0.3">
      <c r="A53" s="23">
        <v>44219</v>
      </c>
      <c r="B53" s="24">
        <v>53298.9</v>
      </c>
      <c r="C53" s="24">
        <v>38982</v>
      </c>
      <c r="D53" s="24">
        <v>53995</v>
      </c>
      <c r="E53" s="24">
        <v>863</v>
      </c>
      <c r="F53" s="24">
        <v>147138.9</v>
      </c>
      <c r="G53" s="42">
        <f t="shared" si="6"/>
        <v>-230797.1</v>
      </c>
      <c r="H53" s="43">
        <f t="shared" si="7"/>
        <v>-0.61067773379619839</v>
      </c>
    </row>
    <row r="54" spans="1:9" ht="15.75" customHeight="1" x14ac:dyDescent="0.3">
      <c r="A54" s="23">
        <v>44226</v>
      </c>
      <c r="B54" s="24">
        <v>104409</v>
      </c>
      <c r="C54" s="24">
        <v>46416</v>
      </c>
      <c r="D54" s="24">
        <v>78592</v>
      </c>
      <c r="E54" s="24">
        <v>10528</v>
      </c>
      <c r="F54" s="24">
        <v>239945</v>
      </c>
      <c r="G54" s="42">
        <f t="shared" si="6"/>
        <v>92806.1</v>
      </c>
      <c r="H54" s="43">
        <f t="shared" si="7"/>
        <v>0.63073803052761712</v>
      </c>
    </row>
    <row r="55" spans="1:9" ht="15.75" customHeight="1" x14ac:dyDescent="0.3">
      <c r="A55" s="23">
        <v>44233</v>
      </c>
      <c r="B55" s="24">
        <v>132838.75</v>
      </c>
      <c r="C55" s="24">
        <v>35956</v>
      </c>
      <c r="D55" s="24">
        <v>72176</v>
      </c>
      <c r="E55" s="24">
        <v>4720</v>
      </c>
      <c r="F55" s="24">
        <v>245690.75</v>
      </c>
      <c r="G55" s="42">
        <f t="shared" si="6"/>
        <v>5745.75</v>
      </c>
      <c r="H55" s="43">
        <f t="shared" si="7"/>
        <v>2.394611265081581E-2</v>
      </c>
    </row>
    <row r="56" spans="1:9" x14ac:dyDescent="0.3">
      <c r="A56" s="23">
        <v>44240</v>
      </c>
      <c r="B56" s="24">
        <v>158596.41666666666</v>
      </c>
      <c r="C56" s="24">
        <v>38052</v>
      </c>
      <c r="D56" s="24">
        <v>66554</v>
      </c>
      <c r="E56" s="24">
        <v>4578</v>
      </c>
      <c r="F56" s="24">
        <v>267780.41666666663</v>
      </c>
      <c r="G56" s="42">
        <f t="shared" si="6"/>
        <v>22089.666666666628</v>
      </c>
      <c r="H56" s="43">
        <f t="shared" si="7"/>
        <v>8.990841806892047E-2</v>
      </c>
    </row>
    <row r="57" spans="1:9" x14ac:dyDescent="0.3">
      <c r="A57" s="23">
        <v>44247</v>
      </c>
      <c r="B57" s="24">
        <v>89473.45</v>
      </c>
      <c r="C57" s="24">
        <v>22445</v>
      </c>
      <c r="D57" s="24">
        <v>49548</v>
      </c>
      <c r="E57" s="24">
        <v>3547</v>
      </c>
      <c r="F57" s="24">
        <v>165013.45000000001</v>
      </c>
      <c r="G57" s="42">
        <f t="shared" si="6"/>
        <v>-102766.96666666662</v>
      </c>
      <c r="H57" s="43">
        <f t="shared" si="7"/>
        <v>-0.38377327194389665</v>
      </c>
    </row>
    <row r="58" spans="1:9" x14ac:dyDescent="0.3">
      <c r="A58" s="37">
        <v>44254</v>
      </c>
      <c r="B58" s="26">
        <v>88128.35</v>
      </c>
      <c r="C58" s="26">
        <v>27062</v>
      </c>
      <c r="D58" s="26">
        <v>47543</v>
      </c>
      <c r="E58" s="26">
        <v>3015</v>
      </c>
      <c r="F58" s="26">
        <v>165748.35</v>
      </c>
      <c r="G58" s="45">
        <f t="shared" si="6"/>
        <v>734.89999999999418</v>
      </c>
      <c r="H58" s="46">
        <f t="shared" si="7"/>
        <v>4.4535763599875544E-3</v>
      </c>
    </row>
    <row r="59" spans="1:9" ht="12.6" customHeight="1" x14ac:dyDescent="0.3">
      <c r="A59" s="23">
        <v>44261</v>
      </c>
      <c r="B59" s="24">
        <v>105861</v>
      </c>
      <c r="C59" s="24">
        <v>36756</v>
      </c>
      <c r="D59" s="24">
        <v>47623</v>
      </c>
      <c r="E59" s="24">
        <v>3146</v>
      </c>
      <c r="F59" s="24">
        <v>193386</v>
      </c>
      <c r="G59" s="42">
        <f t="shared" ref="G59:G64" si="8">F59-F58</f>
        <v>27637.649999999994</v>
      </c>
      <c r="H59" s="43">
        <f t="shared" ref="H59:H64" si="9">(F59/F58)-1</f>
        <v>0.16674464632679586</v>
      </c>
      <c r="I59" s="33"/>
    </row>
    <row r="60" spans="1:9" x14ac:dyDescent="0.3">
      <c r="A60" s="23">
        <v>44268</v>
      </c>
      <c r="B60" s="86">
        <v>108562</v>
      </c>
      <c r="C60" s="86">
        <v>27545</v>
      </c>
      <c r="D60" s="86">
        <v>46316</v>
      </c>
      <c r="E60" s="86">
        <v>3027</v>
      </c>
      <c r="F60" s="86">
        <v>185450</v>
      </c>
      <c r="G60" s="87">
        <f t="shared" si="8"/>
        <v>-7936</v>
      </c>
      <c r="H60" s="88">
        <f t="shared" si="9"/>
        <v>-4.1037096790874195E-2</v>
      </c>
    </row>
    <row r="61" spans="1:9" x14ac:dyDescent="0.3">
      <c r="A61" s="23">
        <v>44275</v>
      </c>
      <c r="B61" s="86">
        <v>95863</v>
      </c>
      <c r="C61" s="86">
        <v>20780</v>
      </c>
      <c r="D61" s="86">
        <v>29578</v>
      </c>
      <c r="E61" s="86">
        <v>2969</v>
      </c>
      <c r="F61" s="86">
        <v>149190</v>
      </c>
      <c r="G61" s="87">
        <f t="shared" si="8"/>
        <v>-36260</v>
      </c>
      <c r="H61" s="88">
        <f t="shared" si="9"/>
        <v>-0.19552440010784577</v>
      </c>
    </row>
    <row r="62" spans="1:9" x14ac:dyDescent="0.3">
      <c r="A62" s="23">
        <v>44282</v>
      </c>
      <c r="B62" s="86">
        <v>105624</v>
      </c>
      <c r="C62" s="86">
        <v>16635</v>
      </c>
      <c r="D62" s="86">
        <v>27938</v>
      </c>
      <c r="E62" s="86">
        <v>2546</v>
      </c>
      <c r="F62" s="86">
        <v>152743</v>
      </c>
      <c r="G62" s="87">
        <f t="shared" si="8"/>
        <v>3553</v>
      </c>
      <c r="H62" s="88">
        <f t="shared" si="9"/>
        <v>2.3815269119914273E-2</v>
      </c>
    </row>
    <row r="63" spans="1:9" x14ac:dyDescent="0.3">
      <c r="A63" s="23">
        <v>44289</v>
      </c>
      <c r="B63" s="24">
        <v>145366.85</v>
      </c>
      <c r="C63" s="24">
        <v>24535</v>
      </c>
      <c r="D63" s="24">
        <v>21527</v>
      </c>
      <c r="E63" s="24">
        <v>2971</v>
      </c>
      <c r="F63" s="24">
        <v>194399.85</v>
      </c>
      <c r="G63" s="42">
        <f t="shared" si="8"/>
        <v>41656.850000000006</v>
      </c>
      <c r="H63" s="43">
        <f t="shared" si="9"/>
        <v>0.2727251003319302</v>
      </c>
    </row>
    <row r="64" spans="1:9" x14ac:dyDescent="0.3">
      <c r="A64" s="23">
        <v>44296</v>
      </c>
      <c r="B64" s="24">
        <v>69895.100000000006</v>
      </c>
      <c r="C64" s="24">
        <v>21861</v>
      </c>
      <c r="D64" s="24">
        <v>53431</v>
      </c>
      <c r="E64" s="24">
        <v>2513</v>
      </c>
      <c r="F64" s="24">
        <v>147700.1</v>
      </c>
      <c r="G64" s="42">
        <f t="shared" si="8"/>
        <v>-46699.75</v>
      </c>
      <c r="H64" s="43">
        <f t="shared" si="9"/>
        <v>-0.24022523679930818</v>
      </c>
    </row>
    <row r="65" spans="1:8" x14ac:dyDescent="0.3">
      <c r="A65" s="23">
        <v>44303</v>
      </c>
      <c r="B65" s="103">
        <v>72415</v>
      </c>
      <c r="C65" s="103">
        <v>18814</v>
      </c>
      <c r="D65" s="103">
        <v>34071</v>
      </c>
      <c r="E65" s="103">
        <v>2739</v>
      </c>
      <c r="F65" s="103">
        <v>128039</v>
      </c>
      <c r="G65" s="104">
        <f t="shared" ref="G65:G70" si="10">F65-F64</f>
        <v>-19661.100000000006</v>
      </c>
      <c r="H65" s="105">
        <f t="shared" ref="H65:H70" si="11">(F65/F64)-1</f>
        <v>-0.13311500804671095</v>
      </c>
    </row>
    <row r="66" spans="1:8" x14ac:dyDescent="0.3">
      <c r="A66" s="23">
        <v>44310</v>
      </c>
      <c r="B66" s="103">
        <v>75520</v>
      </c>
      <c r="C66" s="103">
        <v>18600</v>
      </c>
      <c r="D66" s="103">
        <v>31922</v>
      </c>
      <c r="E66" s="103">
        <v>2659</v>
      </c>
      <c r="F66" s="103">
        <v>128701</v>
      </c>
      <c r="G66" s="104">
        <f t="shared" si="10"/>
        <v>662</v>
      </c>
      <c r="H66" s="105">
        <f t="shared" si="11"/>
        <v>5.1702996743179241E-3</v>
      </c>
    </row>
    <row r="67" spans="1:8" x14ac:dyDescent="0.3">
      <c r="A67" s="23">
        <v>44317</v>
      </c>
      <c r="B67" s="103">
        <v>71204</v>
      </c>
      <c r="C67" s="103">
        <v>17591</v>
      </c>
      <c r="D67" s="103">
        <v>27656</v>
      </c>
      <c r="E67" s="103">
        <v>2726</v>
      </c>
      <c r="F67" s="103">
        <v>119177</v>
      </c>
      <c r="G67" s="104">
        <f t="shared" si="10"/>
        <v>-9524</v>
      </c>
      <c r="H67" s="105">
        <f t="shared" si="11"/>
        <v>-7.4000979013372103E-2</v>
      </c>
    </row>
    <row r="68" spans="1:8" x14ac:dyDescent="0.3">
      <c r="A68" s="23">
        <v>44324</v>
      </c>
      <c r="B68" s="103">
        <v>70506</v>
      </c>
      <c r="C68" s="103">
        <v>18823</v>
      </c>
      <c r="D68" s="103">
        <v>25372</v>
      </c>
      <c r="E68" s="103">
        <v>2595</v>
      </c>
      <c r="F68" s="103">
        <v>117296</v>
      </c>
      <c r="G68" s="104">
        <f t="shared" si="10"/>
        <v>-1881</v>
      </c>
      <c r="H68" s="105">
        <f t="shared" si="11"/>
        <v>-1.5783246767413162E-2</v>
      </c>
    </row>
    <row r="69" spans="1:8" x14ac:dyDescent="0.3">
      <c r="A69" s="23">
        <v>44331</v>
      </c>
      <c r="B69" s="103">
        <v>70965</v>
      </c>
      <c r="C69" s="103">
        <v>17258</v>
      </c>
      <c r="D69" s="103">
        <v>28231</v>
      </c>
      <c r="E69" s="103">
        <v>2947</v>
      </c>
      <c r="F69" s="103">
        <v>119401</v>
      </c>
      <c r="G69" s="104">
        <f t="shared" si="10"/>
        <v>2105</v>
      </c>
      <c r="H69" s="105">
        <f t="shared" si="11"/>
        <v>1.7946051016232367E-2</v>
      </c>
    </row>
    <row r="70" spans="1:8" x14ac:dyDescent="0.3">
      <c r="A70" s="23">
        <v>44338</v>
      </c>
      <c r="B70" s="103">
        <v>71786.7</v>
      </c>
      <c r="C70" s="103">
        <v>13886</v>
      </c>
      <c r="D70" s="103">
        <v>20332</v>
      </c>
      <c r="E70" s="103">
        <v>2341</v>
      </c>
      <c r="F70" s="103">
        <v>108345.7</v>
      </c>
      <c r="G70" s="104">
        <f t="shared" si="10"/>
        <v>-11055.300000000003</v>
      </c>
      <c r="H70" s="105">
        <f t="shared" si="11"/>
        <v>-9.258967680337693E-2</v>
      </c>
    </row>
    <row r="71" spans="1:8" x14ac:dyDescent="0.3">
      <c r="A71" s="23">
        <v>44345</v>
      </c>
      <c r="B71" s="103">
        <v>72654</v>
      </c>
      <c r="C71" s="103">
        <v>14472</v>
      </c>
      <c r="D71" s="103">
        <v>21155</v>
      </c>
      <c r="E71" s="103">
        <v>2167</v>
      </c>
      <c r="F71" s="103">
        <v>110448</v>
      </c>
      <c r="G71" s="104">
        <f>F71-F70</f>
        <v>2102.3000000000029</v>
      </c>
      <c r="H71" s="105">
        <f>(F71/F70)-1</f>
        <v>1.9403631154720546E-2</v>
      </c>
    </row>
    <row r="72" spans="1:8" x14ac:dyDescent="0.3">
      <c r="A72" s="23">
        <v>44352</v>
      </c>
      <c r="B72" s="103">
        <v>53004</v>
      </c>
      <c r="C72" s="103">
        <v>13967</v>
      </c>
      <c r="D72" s="103">
        <v>18966</v>
      </c>
      <c r="E72" s="103">
        <v>1713</v>
      </c>
      <c r="F72" s="103">
        <v>87650</v>
      </c>
      <c r="G72" s="104">
        <f>F72-F71</f>
        <v>-22798</v>
      </c>
      <c r="H72" s="105">
        <f>(F72/F71)-1</f>
        <v>-0.20641387802404754</v>
      </c>
    </row>
    <row r="73" spans="1:8" x14ac:dyDescent="0.3">
      <c r="A73" s="23">
        <v>44359</v>
      </c>
      <c r="B73" s="103">
        <v>68595</v>
      </c>
      <c r="C73" s="103">
        <v>19229</v>
      </c>
      <c r="D73" s="103">
        <v>22654</v>
      </c>
      <c r="E73" s="103">
        <v>2303</v>
      </c>
      <c r="F73" s="103">
        <v>112781</v>
      </c>
      <c r="G73" s="104">
        <f>F73-F72</f>
        <v>25131</v>
      </c>
      <c r="H73" s="105">
        <f>(F73/F72)-1</f>
        <v>0.2867199087278951</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24"/>
  <sheetViews>
    <sheetView zoomScale="74" zoomScaleNormal="74" workbookViewId="0"/>
  </sheetViews>
  <sheetFormatPr defaultColWidth="9.33203125" defaultRowHeight="15.6" x14ac:dyDescent="0.3"/>
  <cols>
    <col min="1" max="1" width="22.44140625" style="21" customWidth="1"/>
    <col min="2" max="2" width="17" style="21" customWidth="1"/>
    <col min="3" max="3" width="29.33203125" style="30" customWidth="1"/>
    <col min="4" max="4" width="43.33203125" style="31" customWidth="1"/>
    <col min="5" max="5" width="21" style="21" customWidth="1"/>
    <col min="6" max="6" width="22.33203125" style="61" customWidth="1"/>
    <col min="7" max="7" width="22.6640625" style="21" customWidth="1"/>
    <col min="8" max="8" width="19.6640625" style="61" customWidth="1"/>
    <col min="9" max="9" width="22.33203125" style="21" customWidth="1"/>
    <col min="10" max="10" width="26.6640625" style="61" customWidth="1"/>
    <col min="11" max="11" width="23.5546875" style="82" customWidth="1"/>
    <col min="12" max="12" width="24.33203125" style="62" customWidth="1"/>
    <col min="13" max="21" width="9.33203125" style="21"/>
    <col min="22" max="22" width="9.33203125" style="21" customWidth="1"/>
    <col min="23" max="16384" width="9.33203125" style="21"/>
  </cols>
  <sheetData>
    <row r="1" spans="1:12" s="2" customFormat="1" ht="24" customHeight="1" thickBot="1" x14ac:dyDescent="0.45">
      <c r="A1" s="1" t="s">
        <v>54</v>
      </c>
      <c r="K1" s="78"/>
      <c r="L1" s="83"/>
    </row>
    <row r="2" spans="1:12" s="2" customFormat="1" ht="16.2" thickTop="1" x14ac:dyDescent="0.3">
      <c r="A2" s="3"/>
      <c r="K2" s="78"/>
      <c r="L2" s="83"/>
    </row>
    <row r="3" spans="1:12" s="2" customFormat="1" ht="13.5" customHeight="1" x14ac:dyDescent="0.3">
      <c r="A3" s="2" t="s">
        <v>50</v>
      </c>
      <c r="B3" s="4"/>
      <c r="K3" s="78"/>
      <c r="L3" s="83"/>
    </row>
    <row r="4" spans="1:12" s="2" customFormat="1" x14ac:dyDescent="0.3">
      <c r="A4" s="2" t="s">
        <v>97</v>
      </c>
      <c r="B4" s="5"/>
      <c r="E4" s="6"/>
      <c r="K4" s="78"/>
      <c r="L4" s="83"/>
    </row>
    <row r="5" spans="1:12" s="2" customFormat="1" x14ac:dyDescent="0.3">
      <c r="B5" s="5"/>
      <c r="E5" s="6"/>
      <c r="K5" s="78"/>
      <c r="L5" s="83"/>
    </row>
    <row r="6" spans="1:12" s="16" customFormat="1" ht="62.25" customHeight="1" x14ac:dyDescent="0.3">
      <c r="A6" s="7" t="s">
        <v>7</v>
      </c>
      <c r="B6" s="35" t="s">
        <v>51</v>
      </c>
      <c r="C6" s="14" t="s">
        <v>9</v>
      </c>
      <c r="D6" s="56" t="s">
        <v>8</v>
      </c>
      <c r="E6" s="35" t="s">
        <v>15</v>
      </c>
      <c r="F6" s="57" t="s">
        <v>20</v>
      </c>
      <c r="G6" s="35" t="s">
        <v>21</v>
      </c>
      <c r="H6" s="57" t="s">
        <v>22</v>
      </c>
      <c r="I6" s="35" t="s">
        <v>17</v>
      </c>
      <c r="J6" s="57" t="s">
        <v>23</v>
      </c>
      <c r="K6" s="13" t="s">
        <v>18</v>
      </c>
      <c r="L6" s="84" t="s">
        <v>24</v>
      </c>
    </row>
    <row r="7" spans="1:12" x14ac:dyDescent="0.3">
      <c r="A7" s="17">
        <v>44240</v>
      </c>
      <c r="B7" s="24">
        <v>9339697</v>
      </c>
      <c r="C7" s="70" t="s">
        <v>53</v>
      </c>
      <c r="D7" s="71" t="s">
        <v>53</v>
      </c>
      <c r="E7" s="24">
        <v>8341945</v>
      </c>
      <c r="F7" s="36">
        <v>0.8931708384115673</v>
      </c>
      <c r="G7" s="24">
        <v>235245</v>
      </c>
      <c r="H7" s="36">
        <v>2.518764795046349E-2</v>
      </c>
      <c r="I7" s="24">
        <v>189605</v>
      </c>
      <c r="J7" s="36">
        <v>2.0300979785532657E-2</v>
      </c>
      <c r="K7" s="125">
        <v>572902</v>
      </c>
      <c r="L7" s="59">
        <v>6.1340533852436541E-2</v>
      </c>
    </row>
    <row r="8" spans="1:12" x14ac:dyDescent="0.3">
      <c r="A8" s="17">
        <v>44247</v>
      </c>
      <c r="B8" s="24">
        <v>9483411</v>
      </c>
      <c r="C8" s="19">
        <f t="shared" ref="C8:C13" si="0">B8-B7</f>
        <v>143714</v>
      </c>
      <c r="D8" s="58">
        <f t="shared" ref="D8:D13" si="1">(B8/B7)-1</f>
        <v>1.5387437087091893E-2</v>
      </c>
      <c r="E8" s="24">
        <v>8452667</v>
      </c>
      <c r="F8" s="36">
        <v>0.89131083741915229</v>
      </c>
      <c r="G8" s="24">
        <v>239256</v>
      </c>
      <c r="H8" s="36">
        <v>2.5228897070895692E-2</v>
      </c>
      <c r="I8" s="24">
        <v>194081</v>
      </c>
      <c r="J8" s="36">
        <v>2.0465315697063009E-2</v>
      </c>
      <c r="K8" s="125">
        <v>597407</v>
      </c>
      <c r="L8" s="59">
        <v>6.2994949812889056E-2</v>
      </c>
    </row>
    <row r="9" spans="1:12" x14ac:dyDescent="0.3">
      <c r="A9" s="25">
        <v>44254</v>
      </c>
      <c r="B9" s="26">
        <v>9653781</v>
      </c>
      <c r="C9" s="27">
        <f t="shared" si="0"/>
        <v>170370</v>
      </c>
      <c r="D9" s="60">
        <f t="shared" si="1"/>
        <v>1.7965054978635875E-2</v>
      </c>
      <c r="E9" s="26">
        <v>8573636</v>
      </c>
      <c r="F9" s="38">
        <v>0.8881117149850406</v>
      </c>
      <c r="G9" s="26">
        <v>250731</v>
      </c>
      <c r="H9" s="38">
        <v>2.5972310745396028E-2</v>
      </c>
      <c r="I9" s="26">
        <v>199486</v>
      </c>
      <c r="J9" s="38">
        <v>2.0664027907821816E-2</v>
      </c>
      <c r="K9" s="126">
        <v>629928</v>
      </c>
      <c r="L9" s="85">
        <v>6.5251946361741586E-2</v>
      </c>
    </row>
    <row r="10" spans="1:12" x14ac:dyDescent="0.3">
      <c r="A10" s="17">
        <v>44261</v>
      </c>
      <c r="B10" s="24">
        <v>9776568</v>
      </c>
      <c r="C10" s="19">
        <f t="shared" si="0"/>
        <v>122787</v>
      </c>
      <c r="D10" s="58">
        <f t="shared" si="1"/>
        <v>1.271905795252648E-2</v>
      </c>
      <c r="E10" s="24">
        <v>8712699</v>
      </c>
      <c r="F10" s="36">
        <v>0.89118175212405826</v>
      </c>
      <c r="G10" s="24">
        <v>261887</v>
      </c>
      <c r="H10" s="36">
        <v>2.6787212035961905E-2</v>
      </c>
      <c r="I10" s="24">
        <v>204879</v>
      </c>
      <c r="J10" s="36">
        <v>2.0956126935341726E-2</v>
      </c>
      <c r="K10" s="125">
        <v>597103</v>
      </c>
      <c r="L10" s="61">
        <v>6.1074908904638112E-2</v>
      </c>
    </row>
    <row r="11" spans="1:12" ht="12" customHeight="1" x14ac:dyDescent="0.3">
      <c r="A11" s="17">
        <v>44268</v>
      </c>
      <c r="B11" s="86">
        <v>9994628</v>
      </c>
      <c r="C11" s="89">
        <f t="shared" si="0"/>
        <v>218060</v>
      </c>
      <c r="D11" s="90">
        <f t="shared" si="1"/>
        <v>2.2304350565556241E-2</v>
      </c>
      <c r="E11" s="86">
        <v>8908961</v>
      </c>
      <c r="F11" s="91">
        <v>0.89137494662132499</v>
      </c>
      <c r="G11" s="86">
        <v>271443</v>
      </c>
      <c r="H11" s="91">
        <v>2.7158889755576697E-2</v>
      </c>
      <c r="I11" s="86">
        <v>205885</v>
      </c>
      <c r="J11" s="91">
        <v>2.0599566086901885E-2</v>
      </c>
      <c r="K11" s="127">
        <v>608339</v>
      </c>
      <c r="L11" s="92">
        <v>6.0866597536196443E-2</v>
      </c>
    </row>
    <row r="12" spans="1:12" x14ac:dyDescent="0.3">
      <c r="A12" s="17">
        <v>44275</v>
      </c>
      <c r="B12" s="86">
        <v>10061654</v>
      </c>
      <c r="C12" s="89">
        <f t="shared" si="0"/>
        <v>67026</v>
      </c>
      <c r="D12" s="90">
        <f t="shared" si="1"/>
        <v>6.7062025720217022E-3</v>
      </c>
      <c r="E12" s="86">
        <v>8961936</v>
      </c>
      <c r="F12" s="91">
        <v>0.89070206548545594</v>
      </c>
      <c r="G12" s="86">
        <v>273200</v>
      </c>
      <c r="H12" s="91">
        <v>2.7152593400647646E-2</v>
      </c>
      <c r="I12" s="86">
        <v>206975</v>
      </c>
      <c r="J12" s="91">
        <v>2.0570673569176599E-2</v>
      </c>
      <c r="K12" s="127">
        <v>619543</v>
      </c>
      <c r="L12" s="92">
        <v>6.1574667544719783E-2</v>
      </c>
    </row>
    <row r="13" spans="1:12" x14ac:dyDescent="0.3">
      <c r="A13" s="25">
        <v>44282</v>
      </c>
      <c r="B13" s="86">
        <v>9944370</v>
      </c>
      <c r="C13" s="89">
        <f t="shared" si="0"/>
        <v>-117284</v>
      </c>
      <c r="D13" s="90">
        <f t="shared" si="1"/>
        <v>-1.1656532812597264E-2</v>
      </c>
      <c r="E13" s="86">
        <v>8961936</v>
      </c>
      <c r="F13" s="91">
        <v>0.89070206548545594</v>
      </c>
      <c r="G13" s="86">
        <v>273200</v>
      </c>
      <c r="H13" s="91">
        <v>2.7152593400647646E-2</v>
      </c>
      <c r="I13" s="86">
        <v>206975</v>
      </c>
      <c r="J13" s="91">
        <v>2.0570673569176599E-2</v>
      </c>
      <c r="K13" s="127">
        <v>619543</v>
      </c>
      <c r="L13" s="92">
        <v>6.1574667544719783E-2</v>
      </c>
    </row>
    <row r="14" spans="1:12" x14ac:dyDescent="0.3">
      <c r="A14" s="17">
        <v>44289</v>
      </c>
      <c r="B14" s="24">
        <v>9942494</v>
      </c>
      <c r="C14" s="19">
        <f t="shared" ref="C14:C19" si="2">B14-B13</f>
        <v>-1876</v>
      </c>
      <c r="D14" s="58">
        <f t="shared" ref="D14:D19" si="3">(B14/B13)-1</f>
        <v>-1.8864945692886881E-4</v>
      </c>
      <c r="E14" s="86">
        <v>8961936</v>
      </c>
      <c r="F14" s="91">
        <v>0.89100000000000001</v>
      </c>
      <c r="G14" s="86">
        <v>273200</v>
      </c>
      <c r="H14" s="91">
        <v>2.7E-2</v>
      </c>
      <c r="I14" s="86">
        <v>206975</v>
      </c>
      <c r="J14" s="91">
        <v>2.1000000000000001E-2</v>
      </c>
      <c r="K14" s="127">
        <v>619543</v>
      </c>
      <c r="L14" s="92">
        <v>6.2E-2</v>
      </c>
    </row>
    <row r="15" spans="1:12" x14ac:dyDescent="0.3">
      <c r="A15" s="17">
        <v>44296</v>
      </c>
      <c r="B15" s="24">
        <v>10254053</v>
      </c>
      <c r="C15" s="19">
        <f t="shared" si="2"/>
        <v>311559</v>
      </c>
      <c r="D15" s="58">
        <f t="shared" si="3"/>
        <v>3.1336101384622506E-2</v>
      </c>
      <c r="E15" s="24">
        <v>9125462</v>
      </c>
      <c r="F15" s="36">
        <v>0.88993708146427564</v>
      </c>
      <c r="G15" s="24">
        <v>281530</v>
      </c>
      <c r="H15" s="36">
        <v>2.7455485162793676E-2</v>
      </c>
      <c r="I15" s="24">
        <v>210976</v>
      </c>
      <c r="J15" s="36">
        <v>2.0574888778125099E-2</v>
      </c>
      <c r="K15" s="125">
        <v>636085</v>
      </c>
      <c r="L15" s="61">
        <v>6.2032544594805589E-2</v>
      </c>
    </row>
    <row r="16" spans="1:12" x14ac:dyDescent="0.3">
      <c r="A16" s="17">
        <v>44303</v>
      </c>
      <c r="B16" s="103">
        <v>11597491</v>
      </c>
      <c r="C16" s="106">
        <f t="shared" si="2"/>
        <v>1343438</v>
      </c>
      <c r="D16" s="107">
        <f t="shared" si="3"/>
        <v>0.13101531657774745</v>
      </c>
      <c r="E16" s="103">
        <v>10063921</v>
      </c>
      <c r="F16" s="108">
        <v>0.86776708858838525</v>
      </c>
      <c r="G16" s="103">
        <v>365638</v>
      </c>
      <c r="H16" s="108">
        <v>3.1527336386809872E-2</v>
      </c>
      <c r="I16" s="103">
        <v>260223</v>
      </c>
      <c r="J16" s="108">
        <v>2.2437870398002463E-2</v>
      </c>
      <c r="K16" s="128">
        <v>907709</v>
      </c>
      <c r="L16" s="109">
        <v>7.8267704626802465E-2</v>
      </c>
    </row>
    <row r="17" spans="1:12" x14ac:dyDescent="0.3">
      <c r="A17" s="17">
        <v>44310</v>
      </c>
      <c r="B17" s="103">
        <v>11738621</v>
      </c>
      <c r="C17" s="106">
        <f t="shared" si="2"/>
        <v>141130</v>
      </c>
      <c r="D17" s="107">
        <f t="shared" si="3"/>
        <v>1.216901138358284E-2</v>
      </c>
      <c r="E17" s="103">
        <v>10174241</v>
      </c>
      <c r="F17" s="108">
        <v>0.8667322166717879</v>
      </c>
      <c r="G17" s="103">
        <v>374063</v>
      </c>
      <c r="H17" s="108">
        <v>3.1866008792685273E-2</v>
      </c>
      <c r="I17" s="103">
        <v>265215</v>
      </c>
      <c r="J17" s="108">
        <v>2.2593369357439858E-2</v>
      </c>
      <c r="K17" s="128">
        <v>925102</v>
      </c>
      <c r="L17" s="119">
        <v>7.8808405178086932E-2</v>
      </c>
    </row>
    <row r="18" spans="1:12" x14ac:dyDescent="0.3">
      <c r="A18" s="25">
        <v>44317</v>
      </c>
      <c r="B18" s="103">
        <v>11865342</v>
      </c>
      <c r="C18" s="106">
        <f t="shared" si="2"/>
        <v>126721</v>
      </c>
      <c r="D18" s="107">
        <f t="shared" si="3"/>
        <v>1.0795220324431698E-2</v>
      </c>
      <c r="E18" s="103">
        <v>10290773</v>
      </c>
      <c r="F18" s="108">
        <v>0.86729678756836504</v>
      </c>
      <c r="G18" s="103">
        <v>380512</v>
      </c>
      <c r="H18" s="108">
        <v>3.2069197836859652E-2</v>
      </c>
      <c r="I18" s="103">
        <v>264925</v>
      </c>
      <c r="J18" s="108">
        <v>2.2327632865533922E-2</v>
      </c>
      <c r="K18" s="128">
        <v>929132</v>
      </c>
      <c r="L18" s="119">
        <v>7.8306381729241342E-2</v>
      </c>
    </row>
    <row r="19" spans="1:12" x14ac:dyDescent="0.3">
      <c r="A19" s="17">
        <v>44324</v>
      </c>
      <c r="B19" s="103">
        <v>11997061</v>
      </c>
      <c r="C19" s="106">
        <f t="shared" si="2"/>
        <v>131719</v>
      </c>
      <c r="D19" s="107">
        <f t="shared" si="3"/>
        <v>1.1101154943532254E-2</v>
      </c>
      <c r="E19" s="103">
        <v>10368182</v>
      </c>
      <c r="F19" s="108">
        <v>0.86422683022116831</v>
      </c>
      <c r="G19" s="103">
        <v>389261</v>
      </c>
      <c r="H19" s="108">
        <v>3.2446363321816898E-2</v>
      </c>
      <c r="I19" s="103">
        <v>272693</v>
      </c>
      <c r="J19" s="108">
        <v>2.2729983618487895E-2</v>
      </c>
      <c r="K19" s="128">
        <v>966925</v>
      </c>
      <c r="L19" s="119">
        <v>8.0596822838526871E-2</v>
      </c>
    </row>
    <row r="20" spans="1:12" x14ac:dyDescent="0.3">
      <c r="A20" s="17">
        <v>44331</v>
      </c>
      <c r="B20" s="103">
        <v>12145937</v>
      </c>
      <c r="C20" s="106">
        <f>B20-B19</f>
        <v>148876</v>
      </c>
      <c r="D20" s="107">
        <f>(B20/B19)-1</f>
        <v>1.2409372595504786E-2</v>
      </c>
      <c r="E20" s="103">
        <v>10499023</v>
      </c>
      <c r="F20" s="108">
        <v>0.86440617961380828</v>
      </c>
      <c r="G20" s="103">
        <v>394084</v>
      </c>
      <c r="H20" s="108">
        <v>3.244574708398372E-2</v>
      </c>
      <c r="I20" s="103">
        <v>273165</v>
      </c>
      <c r="J20" s="108">
        <v>2.2490236858630174E-2</v>
      </c>
      <c r="K20" s="128">
        <v>979665</v>
      </c>
      <c r="L20" s="119">
        <v>8.0657836443577796E-2</v>
      </c>
    </row>
    <row r="21" spans="1:12" x14ac:dyDescent="0.3">
      <c r="A21" s="17">
        <v>44338</v>
      </c>
      <c r="B21" s="103">
        <v>12260270</v>
      </c>
      <c r="C21" s="106">
        <f>B21-B20</f>
        <v>114333</v>
      </c>
      <c r="D21" s="107">
        <f>(B21/B20)-1</f>
        <v>9.4132712856982437E-3</v>
      </c>
      <c r="E21" s="103">
        <v>10590041</v>
      </c>
      <c r="F21" s="108">
        <v>0.86376898714302375</v>
      </c>
      <c r="G21" s="103">
        <v>396795</v>
      </c>
      <c r="H21" s="108">
        <v>3.2364295402956052E-2</v>
      </c>
      <c r="I21" s="103">
        <v>275922</v>
      </c>
      <c r="J21" s="108">
        <v>2.2505377124647338E-2</v>
      </c>
      <c r="K21" s="128">
        <v>997512</v>
      </c>
      <c r="L21" s="119">
        <v>8.1361340329372839E-2</v>
      </c>
    </row>
    <row r="22" spans="1:12" x14ac:dyDescent="0.3">
      <c r="A22" s="17">
        <v>44345</v>
      </c>
      <c r="B22" s="103">
        <v>12403808</v>
      </c>
      <c r="C22" s="106">
        <f>B22-B21</f>
        <v>143538</v>
      </c>
      <c r="D22" s="107">
        <f>(B22/B21)-1</f>
        <v>1.1707572508598885E-2</v>
      </c>
      <c r="E22" s="103">
        <v>10683612</v>
      </c>
      <c r="F22" s="108">
        <v>0.86131710519866156</v>
      </c>
      <c r="G22" s="103">
        <v>412374</v>
      </c>
      <c r="H22" s="108">
        <v>3.3245758076874458E-2</v>
      </c>
      <c r="I22" s="103">
        <v>285129</v>
      </c>
      <c r="J22" s="108">
        <v>2.2987214894006743E-2</v>
      </c>
      <c r="K22" s="128">
        <v>1022693</v>
      </c>
      <c r="L22" s="119">
        <v>8.2449921830457226E-2</v>
      </c>
    </row>
    <row r="23" spans="1:12" x14ac:dyDescent="0.3">
      <c r="A23" s="25">
        <v>44352</v>
      </c>
      <c r="B23" s="103">
        <v>12526412</v>
      </c>
      <c r="C23" s="106">
        <f>B23-B22</f>
        <v>122604</v>
      </c>
      <c r="D23" s="107">
        <f>(B23/B22)-1</f>
        <v>9.884383892430515E-3</v>
      </c>
      <c r="E23" s="103">
        <v>10748914</v>
      </c>
      <c r="F23" s="108">
        <v>0.85809998904714291</v>
      </c>
      <c r="G23" s="103">
        <v>417927</v>
      </c>
      <c r="H23" s="108">
        <v>3.3363663912699022E-2</v>
      </c>
      <c r="I23" s="103">
        <v>292457</v>
      </c>
      <c r="J23" s="108">
        <v>2.3347228240616708E-2</v>
      </c>
      <c r="K23" s="128">
        <v>1067114</v>
      </c>
      <c r="L23" s="119">
        <v>8.5189118799541316E-2</v>
      </c>
    </row>
    <row r="24" spans="1:12" x14ac:dyDescent="0.3">
      <c r="A24" s="17">
        <v>44359</v>
      </c>
      <c r="B24" s="24">
        <v>12627402</v>
      </c>
      <c r="C24" s="19">
        <f>B24-B23</f>
        <v>100990</v>
      </c>
      <c r="D24" s="58">
        <f>(B24/B23)-1</f>
        <v>8.0621649679093466E-3</v>
      </c>
      <c r="E24" s="24">
        <v>10837351</v>
      </c>
      <c r="F24" s="36">
        <v>0.85799999999999998</v>
      </c>
      <c r="G24" s="24">
        <v>419059</v>
      </c>
      <c r="H24" s="36">
        <v>3.3000000000000002E-2</v>
      </c>
      <c r="I24" s="24">
        <v>293729</v>
      </c>
      <c r="J24" s="36">
        <v>2.3E-2</v>
      </c>
      <c r="K24" s="125">
        <v>1077263</v>
      </c>
      <c r="L24" s="62">
        <v>8.5000000000000006E-2</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73"/>
  <sheetViews>
    <sheetView zoomScale="86" zoomScaleNormal="86" workbookViewId="0">
      <pane ySplit="6" topLeftCell="A55" activePane="bottomLeft" state="frozen"/>
      <selection pane="bottomLeft"/>
    </sheetView>
  </sheetViews>
  <sheetFormatPr defaultColWidth="9.33203125" defaultRowHeight="15.6" x14ac:dyDescent="0.3"/>
  <cols>
    <col min="1" max="1" width="19.6640625" style="21" customWidth="1"/>
    <col min="2" max="2" width="15.5546875" style="21" customWidth="1"/>
    <col min="3" max="3" width="18.33203125" style="21" customWidth="1"/>
    <col min="4" max="4" width="15.33203125" style="21" customWidth="1"/>
    <col min="5" max="5" width="13.6640625" style="21" customWidth="1"/>
    <col min="6" max="6" width="31.6640625" style="21" customWidth="1"/>
    <col min="7" max="7" width="31.5546875" style="32" customWidth="1"/>
    <col min="8" max="8" width="31.6640625" style="33" customWidth="1"/>
    <col min="9" max="12" width="9.33203125" style="21"/>
    <col min="13" max="13" width="24.33203125" style="21" customWidth="1"/>
    <col min="14" max="16384" width="9.33203125" style="21"/>
  </cols>
  <sheetData>
    <row r="1" spans="1:8" s="2" customFormat="1" ht="24" customHeight="1" thickBot="1" x14ac:dyDescent="0.45">
      <c r="A1" s="1" t="s">
        <v>54</v>
      </c>
    </row>
    <row r="2" spans="1:8" s="2" customFormat="1" ht="16.2" thickTop="1" x14ac:dyDescent="0.3">
      <c r="A2" s="3"/>
    </row>
    <row r="3" spans="1:8" s="2" customFormat="1" ht="13.5" customHeight="1" x14ac:dyDescent="0.3">
      <c r="A3" s="2" t="s">
        <v>50</v>
      </c>
      <c r="B3" s="4"/>
    </row>
    <row r="4" spans="1:8" s="2" customFormat="1" x14ac:dyDescent="0.3">
      <c r="A4" s="2" t="s">
        <v>97</v>
      </c>
      <c r="B4" s="5"/>
      <c r="E4" s="6"/>
    </row>
    <row r="5" spans="1:8" s="2" customFormat="1" x14ac:dyDescent="0.3">
      <c r="B5" s="5"/>
      <c r="E5" s="6"/>
    </row>
    <row r="6" spans="1:8" s="51" customFormat="1" ht="31.2" x14ac:dyDescent="0.3">
      <c r="A6" s="49" t="s">
        <v>7</v>
      </c>
      <c r="B6" s="50" t="s">
        <v>0</v>
      </c>
      <c r="C6" s="50" t="s">
        <v>1</v>
      </c>
      <c r="D6" s="50" t="s">
        <v>2</v>
      </c>
      <c r="E6" s="50" t="s">
        <v>3</v>
      </c>
      <c r="F6" s="50" t="s">
        <v>52</v>
      </c>
      <c r="G6" s="40" t="s">
        <v>9</v>
      </c>
      <c r="H6" s="15" t="s">
        <v>8</v>
      </c>
    </row>
    <row r="7" spans="1:8" x14ac:dyDescent="0.3">
      <c r="A7" s="23">
        <v>43897</v>
      </c>
      <c r="B7" s="52">
        <v>114056328.17</v>
      </c>
      <c r="C7" s="52">
        <v>0</v>
      </c>
      <c r="D7" s="52">
        <v>0</v>
      </c>
      <c r="E7" s="52">
        <v>0</v>
      </c>
      <c r="F7" s="52">
        <v>114056328.17</v>
      </c>
      <c r="G7" s="74" t="s">
        <v>53</v>
      </c>
      <c r="H7" s="75" t="s">
        <v>53</v>
      </c>
    </row>
    <row r="8" spans="1:8" x14ac:dyDescent="0.3">
      <c r="A8" s="23">
        <v>43904</v>
      </c>
      <c r="B8" s="52">
        <v>110041377.96000001</v>
      </c>
      <c r="C8" s="52">
        <v>0</v>
      </c>
      <c r="D8" s="52">
        <v>0</v>
      </c>
      <c r="E8" s="52">
        <v>0</v>
      </c>
      <c r="F8" s="52">
        <v>110041377.96000001</v>
      </c>
      <c r="G8" s="53">
        <f>F8-F7</f>
        <v>-4014950.2099999934</v>
      </c>
      <c r="H8" s="43">
        <f>(F8/F7)-1</f>
        <v>-3.5201468208022169E-2</v>
      </c>
    </row>
    <row r="9" spans="1:8" x14ac:dyDescent="0.3">
      <c r="A9" s="23">
        <v>43911</v>
      </c>
      <c r="B9" s="52">
        <v>117744603.21999998</v>
      </c>
      <c r="C9" s="52">
        <v>0</v>
      </c>
      <c r="D9" s="52">
        <v>0</v>
      </c>
      <c r="E9" s="52">
        <v>0</v>
      </c>
      <c r="F9" s="52">
        <v>117744603.21999998</v>
      </c>
      <c r="G9" s="53">
        <f t="shared" ref="G9:G39" si="0">F9-F8</f>
        <v>7703225.2599999756</v>
      </c>
      <c r="H9" s="43">
        <f>(F9/F8)-1</f>
        <v>7.0002987992390464E-2</v>
      </c>
    </row>
    <row r="10" spans="1:8" x14ac:dyDescent="0.3">
      <c r="A10" s="23">
        <v>43918</v>
      </c>
      <c r="B10" s="52">
        <v>121030618.20999999</v>
      </c>
      <c r="C10" s="52">
        <v>0</v>
      </c>
      <c r="D10" s="52">
        <v>0</v>
      </c>
      <c r="E10" s="52">
        <v>0</v>
      </c>
      <c r="F10" s="52">
        <v>121030618.20999999</v>
      </c>
      <c r="G10" s="53">
        <f>F10-F9</f>
        <v>3286014.9900000095</v>
      </c>
      <c r="H10" s="43">
        <f>(F10/F9)-1</f>
        <v>2.7907988138193174E-2</v>
      </c>
    </row>
    <row r="11" spans="1:8" x14ac:dyDescent="0.3">
      <c r="A11" s="23">
        <v>43925</v>
      </c>
      <c r="B11" s="52">
        <v>339100125.51999998</v>
      </c>
      <c r="C11" s="52">
        <v>0</v>
      </c>
      <c r="D11" s="52">
        <v>0</v>
      </c>
      <c r="E11" s="52">
        <v>0</v>
      </c>
      <c r="F11" s="52">
        <v>339100125.51999998</v>
      </c>
      <c r="G11" s="53">
        <f t="shared" si="0"/>
        <v>218069507.31</v>
      </c>
      <c r="H11" s="43">
        <f t="shared" ref="H11:H39" si="1">(F11/F10)-1</f>
        <v>1.8017714073940199</v>
      </c>
    </row>
    <row r="12" spans="1:8" x14ac:dyDescent="0.3">
      <c r="A12" s="23">
        <v>43932</v>
      </c>
      <c r="B12" s="52">
        <v>401029795.63999999</v>
      </c>
      <c r="C12" s="52">
        <v>0</v>
      </c>
      <c r="D12" s="52">
        <v>0</v>
      </c>
      <c r="E12" s="52">
        <v>0</v>
      </c>
      <c r="F12" s="52">
        <v>401029795.63999999</v>
      </c>
      <c r="G12" s="53">
        <f t="shared" si="0"/>
        <v>61929670.120000005</v>
      </c>
      <c r="H12" s="43">
        <f t="shared" si="1"/>
        <v>0.18262945206827252</v>
      </c>
    </row>
    <row r="13" spans="1:8" x14ac:dyDescent="0.3">
      <c r="A13" s="23">
        <v>43939</v>
      </c>
      <c r="B13" s="52">
        <v>2005677191.1600001</v>
      </c>
      <c r="C13" s="52">
        <v>0</v>
      </c>
      <c r="D13" s="52">
        <v>0</v>
      </c>
      <c r="E13" s="52">
        <v>0</v>
      </c>
      <c r="F13" s="52">
        <v>2005677191.1600001</v>
      </c>
      <c r="G13" s="53">
        <f t="shared" si="0"/>
        <v>1604647395.52</v>
      </c>
      <c r="H13" s="43">
        <f t="shared" si="1"/>
        <v>4.0013171414337361</v>
      </c>
    </row>
    <row r="14" spans="1:8" x14ac:dyDescent="0.3">
      <c r="A14" s="23">
        <v>43946</v>
      </c>
      <c r="B14" s="52">
        <v>1423671008.4199998</v>
      </c>
      <c r="C14" s="52">
        <v>0</v>
      </c>
      <c r="D14" s="52">
        <v>0</v>
      </c>
      <c r="E14" s="52">
        <v>0</v>
      </c>
      <c r="F14" s="52">
        <v>1423671008.4199998</v>
      </c>
      <c r="G14" s="53">
        <f t="shared" si="0"/>
        <v>-582006182.74000025</v>
      </c>
      <c r="H14" s="43">
        <f t="shared" si="1"/>
        <v>-0.29017938943773502</v>
      </c>
    </row>
    <row r="15" spans="1:8" x14ac:dyDescent="0.3">
      <c r="A15" s="23">
        <v>43953</v>
      </c>
      <c r="B15" s="52">
        <v>4146679188.4500003</v>
      </c>
      <c r="C15" s="52">
        <v>247020852.75</v>
      </c>
      <c r="D15" s="52">
        <v>0</v>
      </c>
      <c r="E15" s="52">
        <v>0</v>
      </c>
      <c r="F15" s="52">
        <v>4393700041.2000008</v>
      </c>
      <c r="G15" s="53">
        <f t="shared" si="0"/>
        <v>2970029032.7800007</v>
      </c>
      <c r="H15" s="43">
        <f t="shared" si="1"/>
        <v>2.0861765219734019</v>
      </c>
    </row>
    <row r="16" spans="1:8" x14ac:dyDescent="0.3">
      <c r="A16" s="23">
        <v>43960</v>
      </c>
      <c r="B16" s="52">
        <v>2494419364.9000001</v>
      </c>
      <c r="C16" s="52">
        <v>943207132.76999998</v>
      </c>
      <c r="D16" s="52">
        <v>0</v>
      </c>
      <c r="E16" s="52">
        <v>0</v>
      </c>
      <c r="F16" s="52">
        <v>3437626497.6700001</v>
      </c>
      <c r="G16" s="53">
        <f t="shared" si="0"/>
        <v>-956073543.53000069</v>
      </c>
      <c r="H16" s="43">
        <f t="shared" si="1"/>
        <v>-0.21760100474880828</v>
      </c>
    </row>
    <row r="17" spans="1:8" x14ac:dyDescent="0.3">
      <c r="A17" s="23">
        <v>43967</v>
      </c>
      <c r="B17" s="52">
        <v>3156623134.5</v>
      </c>
      <c r="C17" s="52">
        <v>725016042.24000001</v>
      </c>
      <c r="D17" s="52">
        <v>0</v>
      </c>
      <c r="E17" s="52">
        <v>0</v>
      </c>
      <c r="F17" s="52">
        <v>3881639176.7399998</v>
      </c>
      <c r="G17" s="53">
        <f t="shared" si="0"/>
        <v>444012679.06999969</v>
      </c>
      <c r="H17" s="43">
        <f t="shared" si="1"/>
        <v>0.1291625717252729</v>
      </c>
    </row>
    <row r="18" spans="1:8" x14ac:dyDescent="0.3">
      <c r="A18" s="23">
        <v>43974</v>
      </c>
      <c r="B18" s="52">
        <v>1841635762.0999999</v>
      </c>
      <c r="C18" s="52">
        <v>715463818.7299999</v>
      </c>
      <c r="D18" s="52">
        <v>0</v>
      </c>
      <c r="E18" s="52">
        <v>0</v>
      </c>
      <c r="F18" s="52">
        <v>2557099580.8299999</v>
      </c>
      <c r="G18" s="53">
        <f t="shared" si="0"/>
        <v>-1324539595.9099998</v>
      </c>
      <c r="H18" s="43">
        <f t="shared" si="1"/>
        <v>-0.34123202482267201</v>
      </c>
    </row>
    <row r="19" spans="1:8" x14ac:dyDescent="0.3">
      <c r="A19" s="23">
        <v>43981</v>
      </c>
      <c r="B19" s="52">
        <v>2494857744.29</v>
      </c>
      <c r="C19" s="52">
        <v>825487854.99000001</v>
      </c>
      <c r="D19" s="52">
        <v>124168386</v>
      </c>
      <c r="E19" s="52">
        <v>0</v>
      </c>
      <c r="F19" s="52">
        <v>3444513985.2799997</v>
      </c>
      <c r="G19" s="53">
        <f t="shared" si="0"/>
        <v>887414404.44999981</v>
      </c>
      <c r="H19" s="43">
        <f t="shared" si="1"/>
        <v>0.34703943917661473</v>
      </c>
    </row>
    <row r="20" spans="1:8" x14ac:dyDescent="0.3">
      <c r="A20" s="23">
        <v>43988</v>
      </c>
      <c r="B20" s="52">
        <v>2817326389.6899996</v>
      </c>
      <c r="C20" s="52">
        <v>762927942.88999999</v>
      </c>
      <c r="D20" s="52">
        <v>384712364</v>
      </c>
      <c r="E20" s="52">
        <v>0</v>
      </c>
      <c r="F20" s="52">
        <v>3964966696.5799994</v>
      </c>
      <c r="G20" s="53">
        <f t="shared" si="0"/>
        <v>520452711.29999971</v>
      </c>
      <c r="H20" s="43">
        <f t="shared" si="1"/>
        <v>0.15109612372721792</v>
      </c>
    </row>
    <row r="21" spans="1:8" x14ac:dyDescent="0.3">
      <c r="A21" s="23">
        <v>43995</v>
      </c>
      <c r="B21" s="52">
        <v>2567186433.1600003</v>
      </c>
      <c r="C21" s="52">
        <v>977924244.63</v>
      </c>
      <c r="D21" s="52">
        <v>288474374.04000002</v>
      </c>
      <c r="E21" s="52">
        <v>0</v>
      </c>
      <c r="F21" s="52">
        <v>3833585051.8300004</v>
      </c>
      <c r="G21" s="53">
        <f t="shared" si="0"/>
        <v>-131381644.74999905</v>
      </c>
      <c r="H21" s="43">
        <f t="shared" si="1"/>
        <v>-3.3135623777955758E-2</v>
      </c>
    </row>
    <row r="22" spans="1:8" x14ac:dyDescent="0.3">
      <c r="A22" s="23">
        <v>44002</v>
      </c>
      <c r="B22" s="52">
        <v>2423695181.8599997</v>
      </c>
      <c r="C22" s="52">
        <v>861877340.19000006</v>
      </c>
      <c r="D22" s="52">
        <v>206441219.85999998</v>
      </c>
      <c r="E22" s="52">
        <v>0</v>
      </c>
      <c r="F22" s="52">
        <v>3492013741.9099998</v>
      </c>
      <c r="G22" s="53">
        <f t="shared" si="0"/>
        <v>-341571309.92000055</v>
      </c>
      <c r="H22" s="43">
        <f t="shared" si="1"/>
        <v>-8.9099708315313886E-2</v>
      </c>
    </row>
    <row r="23" spans="1:8" x14ac:dyDescent="0.3">
      <c r="A23" s="23">
        <v>44009</v>
      </c>
      <c r="B23" s="52">
        <v>2490970275.9100003</v>
      </c>
      <c r="C23" s="52">
        <v>1284734267.0900002</v>
      </c>
      <c r="D23" s="52">
        <v>237729835.73000002</v>
      </c>
      <c r="E23" s="52">
        <v>0</v>
      </c>
      <c r="F23" s="52">
        <v>4013434378.7300005</v>
      </c>
      <c r="G23" s="53">
        <f t="shared" si="0"/>
        <v>521420636.82000065</v>
      </c>
      <c r="H23" s="43">
        <f t="shared" si="1"/>
        <v>0.14931803691436896</v>
      </c>
    </row>
    <row r="24" spans="1:8" x14ac:dyDescent="0.3">
      <c r="A24" s="23">
        <v>44016</v>
      </c>
      <c r="B24" s="52">
        <v>2384265945.0799999</v>
      </c>
      <c r="C24" s="52">
        <v>1144765254.75</v>
      </c>
      <c r="D24" s="52">
        <v>209241650.34</v>
      </c>
      <c r="E24" s="52">
        <v>18576</v>
      </c>
      <c r="F24" s="52">
        <v>3738291426.1700001</v>
      </c>
      <c r="G24" s="53">
        <f t="shared" si="0"/>
        <v>-275142952.56000042</v>
      </c>
      <c r="H24" s="43">
        <f t="shared" si="1"/>
        <v>-6.8555488042404633E-2</v>
      </c>
    </row>
    <row r="25" spans="1:8" x14ac:dyDescent="0.3">
      <c r="A25" s="23">
        <v>44023</v>
      </c>
      <c r="B25" s="52">
        <v>2503168004.2999997</v>
      </c>
      <c r="C25" s="52">
        <v>1641481946</v>
      </c>
      <c r="D25" s="52">
        <v>196738866.40000001</v>
      </c>
      <c r="E25" s="52">
        <v>350418</v>
      </c>
      <c r="F25" s="52">
        <v>4341739234.6999998</v>
      </c>
      <c r="G25" s="53">
        <f t="shared" si="0"/>
        <v>603447808.52999973</v>
      </c>
      <c r="H25" s="43">
        <f t="shared" si="1"/>
        <v>0.16142342576759772</v>
      </c>
    </row>
    <row r="26" spans="1:8" x14ac:dyDescent="0.3">
      <c r="A26" s="23">
        <v>44030</v>
      </c>
      <c r="B26" s="52">
        <v>2242816032.7600002</v>
      </c>
      <c r="C26" s="52">
        <v>1653655212.75</v>
      </c>
      <c r="D26" s="52">
        <v>180849206.48999998</v>
      </c>
      <c r="E26" s="52">
        <v>42816642</v>
      </c>
      <c r="F26" s="52">
        <v>4120137094</v>
      </c>
      <c r="G26" s="53">
        <f t="shared" si="0"/>
        <v>-221602140.69999981</v>
      </c>
      <c r="H26" s="43">
        <f t="shared" si="1"/>
        <v>-5.1039947062899049E-2</v>
      </c>
    </row>
    <row r="27" spans="1:8" x14ac:dyDescent="0.3">
      <c r="A27" s="23">
        <v>44037</v>
      </c>
      <c r="B27" s="52">
        <v>2574406513.4700007</v>
      </c>
      <c r="C27" s="52">
        <v>2557622171.5</v>
      </c>
      <c r="D27" s="52">
        <v>210592077.45999998</v>
      </c>
      <c r="E27" s="52">
        <v>14462592.5</v>
      </c>
      <c r="F27" s="52">
        <v>5357083354.9300013</v>
      </c>
      <c r="G27" s="53">
        <f t="shared" si="0"/>
        <v>1236946260.9300013</v>
      </c>
      <c r="H27" s="43">
        <f t="shared" si="1"/>
        <v>0.30021968510011954</v>
      </c>
    </row>
    <row r="28" spans="1:8" x14ac:dyDescent="0.3">
      <c r="A28" s="23">
        <v>44044</v>
      </c>
      <c r="B28" s="52">
        <v>2489377284.1799998</v>
      </c>
      <c r="C28" s="52">
        <v>1968103443.5</v>
      </c>
      <c r="D28" s="52">
        <v>233707698.42000002</v>
      </c>
      <c r="E28" s="52">
        <v>59111743.25</v>
      </c>
      <c r="F28" s="52">
        <v>4750300169.3500004</v>
      </c>
      <c r="G28" s="53">
        <f t="shared" si="0"/>
        <v>-606783185.58000088</v>
      </c>
      <c r="H28" s="43">
        <f t="shared" si="1"/>
        <v>-0.1132674527122286</v>
      </c>
    </row>
    <row r="29" spans="1:8" x14ac:dyDescent="0.3">
      <c r="A29" s="23">
        <v>44051</v>
      </c>
      <c r="B29" s="52">
        <v>1827685768.5100002</v>
      </c>
      <c r="C29" s="52">
        <v>2094099237.5</v>
      </c>
      <c r="D29" s="52">
        <v>177838456.22</v>
      </c>
      <c r="E29" s="52">
        <v>16596055.5</v>
      </c>
      <c r="F29" s="52">
        <v>4116219517.73</v>
      </c>
      <c r="G29" s="53">
        <f t="shared" si="0"/>
        <v>-634080651.62000036</v>
      </c>
      <c r="H29" s="43">
        <f t="shared" si="1"/>
        <v>-0.13348222828343159</v>
      </c>
    </row>
    <row r="30" spans="1:8" x14ac:dyDescent="0.3">
      <c r="A30" s="23">
        <v>44058</v>
      </c>
      <c r="B30" s="52">
        <v>1022218943.9100001</v>
      </c>
      <c r="C30" s="52">
        <v>1862135610.5</v>
      </c>
      <c r="D30" s="52">
        <v>140144342.75</v>
      </c>
      <c r="E30" s="52">
        <v>27773355.25</v>
      </c>
      <c r="F30" s="52">
        <v>3052272252.4099998</v>
      </c>
      <c r="G30" s="53">
        <f t="shared" si="0"/>
        <v>-1063947265.3200002</v>
      </c>
      <c r="H30" s="43">
        <f t="shared" si="1"/>
        <v>-0.25847680395498984</v>
      </c>
    </row>
    <row r="31" spans="1:8" x14ac:dyDescent="0.3">
      <c r="A31" s="23">
        <v>44065</v>
      </c>
      <c r="B31" s="52">
        <v>992216501.93000007</v>
      </c>
      <c r="C31" s="52">
        <v>3227397592.5100002</v>
      </c>
      <c r="D31" s="52">
        <v>108262631.71000001</v>
      </c>
      <c r="E31" s="52">
        <v>14287425.35</v>
      </c>
      <c r="F31" s="52">
        <v>4342164151.500001</v>
      </c>
      <c r="G31" s="53">
        <f t="shared" si="0"/>
        <v>1289891899.0900011</v>
      </c>
      <c r="H31" s="43">
        <f t="shared" si="1"/>
        <v>0.42260053901533001</v>
      </c>
    </row>
    <row r="32" spans="1:8" x14ac:dyDescent="0.3">
      <c r="A32" s="23">
        <v>44072</v>
      </c>
      <c r="B32" s="52">
        <v>847798001.51999998</v>
      </c>
      <c r="C32" s="52">
        <v>4575463314.5</v>
      </c>
      <c r="D32" s="52">
        <v>101491666.18000001</v>
      </c>
      <c r="E32" s="52">
        <v>30056108.640000001</v>
      </c>
      <c r="F32" s="52">
        <v>5554809090.8400011</v>
      </c>
      <c r="G32" s="53">
        <f t="shared" si="0"/>
        <v>1212644939.3400002</v>
      </c>
      <c r="H32" s="43">
        <f t="shared" si="1"/>
        <v>0.27927201667884716</v>
      </c>
    </row>
    <row r="33" spans="1:8" x14ac:dyDescent="0.3">
      <c r="A33" s="23">
        <v>44079</v>
      </c>
      <c r="B33" s="52">
        <v>1232167508.51</v>
      </c>
      <c r="C33" s="52">
        <v>3389557941.5</v>
      </c>
      <c r="D33" s="52">
        <v>109070332.70999999</v>
      </c>
      <c r="E33" s="52">
        <v>18577656.75</v>
      </c>
      <c r="F33" s="52">
        <v>4749373439.4700003</v>
      </c>
      <c r="G33" s="53">
        <f t="shared" si="0"/>
        <v>-805435651.37000084</v>
      </c>
      <c r="H33" s="43">
        <f t="shared" si="1"/>
        <v>-0.14499789969347132</v>
      </c>
    </row>
    <row r="34" spans="1:8" x14ac:dyDescent="0.3">
      <c r="A34" s="23">
        <f>A33+7</f>
        <v>44086</v>
      </c>
      <c r="B34" s="52">
        <v>1624908297.9199998</v>
      </c>
      <c r="C34" s="52">
        <v>1345041828</v>
      </c>
      <c r="D34" s="52">
        <v>137488487.71000001</v>
      </c>
      <c r="E34" s="52">
        <v>34424667</v>
      </c>
      <c r="F34" s="52">
        <v>3141863280.6300001</v>
      </c>
      <c r="G34" s="53">
        <f t="shared" si="0"/>
        <v>-1607510158.8400002</v>
      </c>
      <c r="H34" s="43">
        <f t="shared" si="1"/>
        <v>-0.33846783777427869</v>
      </c>
    </row>
    <row r="35" spans="1:8" x14ac:dyDescent="0.3">
      <c r="A35" s="23">
        <v>44093</v>
      </c>
      <c r="B35" s="52">
        <v>1493090283.6399999</v>
      </c>
      <c r="C35" s="52">
        <v>1326457778</v>
      </c>
      <c r="D35" s="52">
        <v>164945697.27000001</v>
      </c>
      <c r="E35" s="52">
        <v>28153995.07</v>
      </c>
      <c r="F35" s="52">
        <v>3012647753.98</v>
      </c>
      <c r="G35" s="53">
        <f t="shared" si="0"/>
        <v>-129215526.6500001</v>
      </c>
      <c r="H35" s="43">
        <f t="shared" si="1"/>
        <v>-4.112703676402174E-2</v>
      </c>
    </row>
    <row r="36" spans="1:8" x14ac:dyDescent="0.3">
      <c r="A36" s="23">
        <v>44100</v>
      </c>
      <c r="B36" s="52">
        <v>1406620944.6899998</v>
      </c>
      <c r="C36" s="52">
        <v>579450103.5</v>
      </c>
      <c r="D36" s="52">
        <v>242425599.69999999</v>
      </c>
      <c r="E36" s="52">
        <v>68182529.75</v>
      </c>
      <c r="F36" s="52">
        <v>2296679177.6399999</v>
      </c>
      <c r="G36" s="53">
        <f t="shared" si="0"/>
        <v>-715968576.34000015</v>
      </c>
      <c r="H36" s="43">
        <f t="shared" si="1"/>
        <v>-0.23765426123719113</v>
      </c>
    </row>
    <row r="37" spans="1:8" x14ac:dyDescent="0.3">
      <c r="A37" s="23">
        <v>44107</v>
      </c>
      <c r="B37" s="52">
        <v>1383623306.76</v>
      </c>
      <c r="C37" s="52">
        <v>1009502642.5</v>
      </c>
      <c r="D37" s="52">
        <v>304386256.29999995</v>
      </c>
      <c r="E37" s="52">
        <v>42097901</v>
      </c>
      <c r="F37" s="52">
        <v>2739610106.5600004</v>
      </c>
      <c r="G37" s="53">
        <f t="shared" si="0"/>
        <v>442930928.92000055</v>
      </c>
      <c r="H37" s="43">
        <f t="shared" si="1"/>
        <v>0.19285711876185663</v>
      </c>
    </row>
    <row r="38" spans="1:8" x14ac:dyDescent="0.3">
      <c r="A38" s="23">
        <f t="shared" ref="A38:A43" si="2">A37+7</f>
        <v>44114</v>
      </c>
      <c r="B38" s="52">
        <v>1125745564.6300001</v>
      </c>
      <c r="C38" s="52">
        <v>791733567</v>
      </c>
      <c r="D38" s="52">
        <v>309883456.61000001</v>
      </c>
      <c r="E38" s="52">
        <v>57131035.75</v>
      </c>
      <c r="F38" s="52">
        <v>2284493623.9900002</v>
      </c>
      <c r="G38" s="53">
        <f t="shared" si="0"/>
        <v>-455116482.57000017</v>
      </c>
      <c r="H38" s="43">
        <f t="shared" si="1"/>
        <v>-0.16612454505121843</v>
      </c>
    </row>
    <row r="39" spans="1:8" x14ac:dyDescent="0.3">
      <c r="A39" s="23">
        <f t="shared" si="2"/>
        <v>44121</v>
      </c>
      <c r="B39" s="52">
        <v>1105844238.4199998</v>
      </c>
      <c r="C39" s="52">
        <v>923391563</v>
      </c>
      <c r="D39" s="52">
        <v>375693477.94999999</v>
      </c>
      <c r="E39" s="52">
        <v>37755727.399999999</v>
      </c>
      <c r="F39" s="52">
        <v>2442685006.77</v>
      </c>
      <c r="G39" s="53">
        <f t="shared" si="0"/>
        <v>158191382.77999973</v>
      </c>
      <c r="H39" s="43">
        <f t="shared" si="1"/>
        <v>6.9245709910850772E-2</v>
      </c>
    </row>
    <row r="40" spans="1:8" x14ac:dyDescent="0.3">
      <c r="A40" s="23">
        <f t="shared" si="2"/>
        <v>44128</v>
      </c>
      <c r="B40" s="52">
        <v>500939247.39999998</v>
      </c>
      <c r="C40" s="52">
        <v>422060168.84000003</v>
      </c>
      <c r="D40" s="52">
        <v>305302765.01000005</v>
      </c>
      <c r="E40" s="52">
        <v>46974674.75</v>
      </c>
      <c r="F40" s="52">
        <v>1275276856</v>
      </c>
      <c r="G40" s="53">
        <f t="shared" ref="G40:G46" si="3">F40-F39</f>
        <v>-1167408150.77</v>
      </c>
      <c r="H40" s="43">
        <f t="shared" ref="H40:H46" si="4">(F40/F39)-1</f>
        <v>-0.4779200541758275</v>
      </c>
    </row>
    <row r="41" spans="1:8" x14ac:dyDescent="0.3">
      <c r="A41" s="23">
        <f t="shared" si="2"/>
        <v>44135</v>
      </c>
      <c r="B41" s="52">
        <v>448615837.29000002</v>
      </c>
      <c r="C41" s="52">
        <v>520338160.5</v>
      </c>
      <c r="D41" s="52">
        <v>326687047.18000001</v>
      </c>
      <c r="E41" s="52">
        <v>31821685.789999999</v>
      </c>
      <c r="F41" s="52">
        <v>1327462730.76</v>
      </c>
      <c r="G41" s="53">
        <f t="shared" si="3"/>
        <v>52185874.75999999</v>
      </c>
      <c r="H41" s="43">
        <f t="shared" si="4"/>
        <v>4.0921212138739005E-2</v>
      </c>
    </row>
    <row r="42" spans="1:8" x14ac:dyDescent="0.3">
      <c r="A42" s="23">
        <f t="shared" si="2"/>
        <v>44142</v>
      </c>
      <c r="B42" s="52">
        <v>468517834.7299999</v>
      </c>
      <c r="C42" s="52">
        <v>457821791.31</v>
      </c>
      <c r="D42" s="52">
        <v>344011740.56000006</v>
      </c>
      <c r="E42" s="52">
        <v>51114489.149999999</v>
      </c>
      <c r="F42" s="52">
        <v>1321465855.75</v>
      </c>
      <c r="G42" s="53">
        <f t="shared" si="3"/>
        <v>-5996875.0099999905</v>
      </c>
      <c r="H42" s="43">
        <f t="shared" si="4"/>
        <v>-4.517546798897043E-3</v>
      </c>
    </row>
    <row r="43" spans="1:8" x14ac:dyDescent="0.3">
      <c r="A43" s="23">
        <f t="shared" si="2"/>
        <v>44149</v>
      </c>
      <c r="B43" s="52">
        <v>470239521.07999998</v>
      </c>
      <c r="C43" s="52">
        <v>642389764.5</v>
      </c>
      <c r="D43" s="52">
        <v>367775213.72999996</v>
      </c>
      <c r="E43" s="52">
        <v>37658661.399999999</v>
      </c>
      <c r="F43" s="52">
        <v>1518063160.71</v>
      </c>
      <c r="G43" s="53">
        <f t="shared" si="3"/>
        <v>196597304.96000004</v>
      </c>
      <c r="H43" s="43">
        <f t="shared" si="4"/>
        <v>0.14877214125855787</v>
      </c>
    </row>
    <row r="44" spans="1:8" x14ac:dyDescent="0.3">
      <c r="A44" s="23">
        <v>44156</v>
      </c>
      <c r="B44" s="52">
        <v>439578648.66999996</v>
      </c>
      <c r="C44" s="52">
        <v>557183595.25</v>
      </c>
      <c r="D44" s="52">
        <v>361292065.16999996</v>
      </c>
      <c r="E44" s="52">
        <v>54610790</v>
      </c>
      <c r="F44" s="52">
        <v>1412665099.0899999</v>
      </c>
      <c r="G44" s="53">
        <f t="shared" si="3"/>
        <v>-105398061.62000012</v>
      </c>
      <c r="H44" s="43">
        <f t="shared" si="4"/>
        <v>-6.9429299351882912E-2</v>
      </c>
    </row>
    <row r="45" spans="1:8" x14ac:dyDescent="0.3">
      <c r="A45" s="23">
        <v>44163</v>
      </c>
      <c r="B45" s="52">
        <v>285482181.26999998</v>
      </c>
      <c r="C45" s="52">
        <v>444127221.89999998</v>
      </c>
      <c r="D45" s="52">
        <v>335846021.63</v>
      </c>
      <c r="E45" s="52">
        <v>37168978.5</v>
      </c>
      <c r="F45" s="52">
        <v>1102624403.3</v>
      </c>
      <c r="G45" s="53">
        <f t="shared" si="3"/>
        <v>-310040695.78999996</v>
      </c>
      <c r="H45" s="43">
        <f t="shared" si="4"/>
        <v>-0.21947218487221043</v>
      </c>
    </row>
    <row r="46" spans="1:8" x14ac:dyDescent="0.3">
      <c r="A46" s="23">
        <v>44170</v>
      </c>
      <c r="B46" s="52">
        <v>395248919.83000004</v>
      </c>
      <c r="C46" s="52">
        <v>520208478</v>
      </c>
      <c r="D46" s="52">
        <v>400566627.56999999</v>
      </c>
      <c r="E46" s="52">
        <v>49253430.5</v>
      </c>
      <c r="F46" s="52">
        <v>1365277455.9000001</v>
      </c>
      <c r="G46" s="53">
        <f t="shared" si="3"/>
        <v>262653052.60000014</v>
      </c>
      <c r="H46" s="43">
        <f t="shared" si="4"/>
        <v>0.23820718262167651</v>
      </c>
    </row>
    <row r="47" spans="1:8" ht="13.5" customHeight="1" x14ac:dyDescent="0.3">
      <c r="A47" s="23">
        <v>44177</v>
      </c>
      <c r="B47" s="52">
        <v>382887942.59000003</v>
      </c>
      <c r="C47" s="52">
        <v>595813707.25</v>
      </c>
      <c r="D47" s="52">
        <v>392646810.97999996</v>
      </c>
      <c r="E47" s="52">
        <v>45418352.659999996</v>
      </c>
      <c r="F47" s="52">
        <v>1416766813.48</v>
      </c>
      <c r="G47" s="53">
        <f t="shared" ref="G47" si="5">F47-F46</f>
        <v>51489357.579999924</v>
      </c>
      <c r="H47" s="43">
        <f t="shared" ref="H47" si="6">(F47/F46)-1</f>
        <v>3.7713475277490582E-2</v>
      </c>
    </row>
    <row r="48" spans="1:8" ht="13.5" customHeight="1" x14ac:dyDescent="0.3">
      <c r="A48" s="23">
        <v>44184</v>
      </c>
      <c r="B48" s="52">
        <v>320914295.22000003</v>
      </c>
      <c r="C48" s="52">
        <v>489201682.5</v>
      </c>
      <c r="D48" s="52">
        <v>394158935.73000002</v>
      </c>
      <c r="E48" s="52">
        <v>52157284.420000002</v>
      </c>
      <c r="F48" s="52">
        <v>1256432197.8700001</v>
      </c>
      <c r="G48" s="53">
        <f t="shared" ref="G48:G58" si="7">F48-F47</f>
        <v>-160334615.6099999</v>
      </c>
      <c r="H48" s="43">
        <f t="shared" ref="H48:H58" si="8">(F48/F47)-1</f>
        <v>-0.11316937557011975</v>
      </c>
    </row>
    <row r="49" spans="1:8" ht="13.5" customHeight="1" x14ac:dyDescent="0.3">
      <c r="A49" s="23">
        <v>44191</v>
      </c>
      <c r="B49" s="52">
        <v>293047090.94000006</v>
      </c>
      <c r="C49" s="52">
        <v>492004902.5</v>
      </c>
      <c r="D49" s="52">
        <v>346062122</v>
      </c>
      <c r="E49" s="52">
        <v>53006521.07</v>
      </c>
      <c r="F49" s="52">
        <v>1184120636.51</v>
      </c>
      <c r="G49" s="53">
        <f t="shared" si="7"/>
        <v>-72311561.360000134</v>
      </c>
      <c r="H49" s="43">
        <f t="shared" si="8"/>
        <v>-5.755309477311088E-2</v>
      </c>
    </row>
    <row r="50" spans="1:8" ht="13.5" customHeight="1" x14ac:dyDescent="0.3">
      <c r="A50" s="23">
        <v>44198</v>
      </c>
      <c r="B50" s="52">
        <v>251689150.55000001</v>
      </c>
      <c r="C50" s="52">
        <v>387761864.33000004</v>
      </c>
      <c r="D50" s="52">
        <v>355137635.75</v>
      </c>
      <c r="E50" s="52">
        <v>97026924.349999994</v>
      </c>
      <c r="F50" s="52">
        <v>1091615574.98</v>
      </c>
      <c r="G50" s="53">
        <f t="shared" si="7"/>
        <v>-92505061.529999971</v>
      </c>
      <c r="H50" s="43">
        <f t="shared" si="8"/>
        <v>-7.8121315242544398E-2</v>
      </c>
    </row>
    <row r="51" spans="1:8" ht="13.5" customHeight="1" x14ac:dyDescent="0.3">
      <c r="A51" s="23">
        <v>44205</v>
      </c>
      <c r="B51" s="52">
        <v>391835694.57999998</v>
      </c>
      <c r="C51" s="52">
        <v>196075807.5</v>
      </c>
      <c r="D51" s="52">
        <v>106579983.38000001</v>
      </c>
      <c r="E51" s="52">
        <v>176300935.25</v>
      </c>
      <c r="F51" s="52">
        <v>870792420.70999992</v>
      </c>
      <c r="G51" s="53">
        <f t="shared" si="7"/>
        <v>-220823154.2700001</v>
      </c>
      <c r="H51" s="43">
        <f t="shared" si="8"/>
        <v>-0.20229021949787218</v>
      </c>
    </row>
    <row r="52" spans="1:8" ht="13.5" customHeight="1" x14ac:dyDescent="0.3">
      <c r="A52" s="23">
        <v>44212</v>
      </c>
      <c r="B52" s="52">
        <v>563861084.96000004</v>
      </c>
      <c r="C52" s="52">
        <v>310992800</v>
      </c>
      <c r="D52" s="52">
        <v>398395390.83000004</v>
      </c>
      <c r="E52" s="52">
        <v>197769090.05000001</v>
      </c>
      <c r="F52" s="52">
        <v>1471018365.8399999</v>
      </c>
      <c r="G52" s="53">
        <f t="shared" si="7"/>
        <v>600225945.13</v>
      </c>
      <c r="H52" s="43">
        <f t="shared" si="8"/>
        <v>0.68928705723070749</v>
      </c>
    </row>
    <row r="53" spans="1:8" ht="13.5" customHeight="1" x14ac:dyDescent="0.3">
      <c r="A53" s="23">
        <v>44219</v>
      </c>
      <c r="B53" s="52">
        <v>462374711.53999996</v>
      </c>
      <c r="C53" s="52">
        <v>739050208.5</v>
      </c>
      <c r="D53" s="52">
        <v>334727076.81</v>
      </c>
      <c r="E53" s="52">
        <v>225085056.74000001</v>
      </c>
      <c r="F53" s="52">
        <v>1761237053.5899999</v>
      </c>
      <c r="G53" s="53">
        <f t="shared" si="7"/>
        <v>290218687.75</v>
      </c>
      <c r="H53" s="43">
        <f t="shared" si="8"/>
        <v>0.19729100226717811</v>
      </c>
    </row>
    <row r="54" spans="1:8" ht="13.5" customHeight="1" x14ac:dyDescent="0.3">
      <c r="A54" s="23">
        <v>44226</v>
      </c>
      <c r="B54" s="52">
        <v>589541604.19999993</v>
      </c>
      <c r="C54" s="52">
        <v>880718374.5</v>
      </c>
      <c r="D54" s="52">
        <v>595022750.60000002</v>
      </c>
      <c r="E54" s="52">
        <v>232393834.47</v>
      </c>
      <c r="F54" s="52">
        <v>2297676563.7699995</v>
      </c>
      <c r="G54" s="53">
        <f t="shared" si="7"/>
        <v>536439510.17999959</v>
      </c>
      <c r="H54" s="43">
        <f t="shared" si="8"/>
        <v>0.30458109491084895</v>
      </c>
    </row>
    <row r="55" spans="1:8" ht="13.5" customHeight="1" x14ac:dyDescent="0.3">
      <c r="A55" s="23">
        <v>44233</v>
      </c>
      <c r="B55" s="52">
        <v>419426112.41000003</v>
      </c>
      <c r="C55" s="52">
        <v>486475734.25</v>
      </c>
      <c r="D55" s="52">
        <v>376476250.08999997</v>
      </c>
      <c r="E55" s="52">
        <v>260085180.28999999</v>
      </c>
      <c r="F55" s="52">
        <v>1542463277.04</v>
      </c>
      <c r="G55" s="53">
        <f t="shared" si="7"/>
        <v>-755213286.72999954</v>
      </c>
      <c r="H55" s="43">
        <f t="shared" si="8"/>
        <v>-0.32868563776045778</v>
      </c>
    </row>
    <row r="56" spans="1:8" ht="13.5" customHeight="1" x14ac:dyDescent="0.3">
      <c r="A56" s="23">
        <v>44240</v>
      </c>
      <c r="B56" s="52">
        <v>385639017.33000004</v>
      </c>
      <c r="C56" s="52">
        <v>803146903.75</v>
      </c>
      <c r="D56" s="52">
        <v>814311239.20000005</v>
      </c>
      <c r="E56" s="52">
        <v>223329945.28999999</v>
      </c>
      <c r="F56" s="52">
        <v>2226435173.5700002</v>
      </c>
      <c r="G56" s="53">
        <f t="shared" si="7"/>
        <v>683971896.53000021</v>
      </c>
      <c r="H56" s="43">
        <f t="shared" si="8"/>
        <v>0.44342831800997429</v>
      </c>
    </row>
    <row r="57" spans="1:8" ht="13.5" customHeight="1" x14ac:dyDescent="0.3">
      <c r="A57" s="23">
        <v>44247</v>
      </c>
      <c r="B57" s="52">
        <v>424592016.34999996</v>
      </c>
      <c r="C57" s="52">
        <v>475059773.88</v>
      </c>
      <c r="D57" s="52">
        <v>455909820.56999999</v>
      </c>
      <c r="E57" s="52">
        <v>249372711.25</v>
      </c>
      <c r="F57" s="52">
        <v>1604943070.05</v>
      </c>
      <c r="G57" s="53">
        <f t="shared" si="7"/>
        <v>-621492103.52000022</v>
      </c>
      <c r="H57" s="43">
        <f t="shared" si="8"/>
        <v>-0.27914224087803208</v>
      </c>
    </row>
    <row r="58" spans="1:8" ht="13.5" customHeight="1" x14ac:dyDescent="0.3">
      <c r="A58" s="37">
        <v>44254</v>
      </c>
      <c r="B58" s="54">
        <v>546392745.5999999</v>
      </c>
      <c r="C58" s="54">
        <v>874705278</v>
      </c>
      <c r="D58" s="54">
        <v>872143307.14999998</v>
      </c>
      <c r="E58" s="54">
        <v>223962113.32999998</v>
      </c>
      <c r="F58" s="54">
        <v>2517212961.0799999</v>
      </c>
      <c r="G58" s="55">
        <f t="shared" si="7"/>
        <v>912269891.02999997</v>
      </c>
      <c r="H58" s="46">
        <f t="shared" si="8"/>
        <v>0.56841261727843051</v>
      </c>
    </row>
    <row r="59" spans="1:8" x14ac:dyDescent="0.3">
      <c r="A59" s="23">
        <v>44261</v>
      </c>
      <c r="B59" s="52">
        <v>397955870.52999991</v>
      </c>
      <c r="C59" s="52">
        <v>604410842.75</v>
      </c>
      <c r="D59" s="52">
        <v>555849293.6099999</v>
      </c>
      <c r="E59" s="52">
        <v>242215617.68000001</v>
      </c>
      <c r="F59" s="52">
        <v>1800439472.5699999</v>
      </c>
      <c r="G59" s="53">
        <f t="shared" ref="G59:G64" si="9">F59-F58</f>
        <v>-716773488.50999999</v>
      </c>
      <c r="H59" s="43">
        <f t="shared" ref="H59:H64" si="10">(F59/F58)-1</f>
        <v>-0.28474884707508863</v>
      </c>
    </row>
    <row r="60" spans="1:8" x14ac:dyDescent="0.3">
      <c r="A60" s="23">
        <v>44268</v>
      </c>
      <c r="B60" s="93">
        <v>478302428.61000007</v>
      </c>
      <c r="C60" s="93">
        <v>816092428</v>
      </c>
      <c r="D60" s="93">
        <v>844215353.22000015</v>
      </c>
      <c r="E60" s="93">
        <v>206074681.78</v>
      </c>
      <c r="F60" s="93">
        <v>2344689626.6099997</v>
      </c>
      <c r="G60" s="94">
        <f t="shared" si="9"/>
        <v>544250154.03999972</v>
      </c>
      <c r="H60" s="88">
        <f t="shared" si="10"/>
        <v>0.30228739279033978</v>
      </c>
    </row>
    <row r="61" spans="1:8" x14ac:dyDescent="0.3">
      <c r="A61" s="37">
        <v>44275</v>
      </c>
      <c r="B61" s="93">
        <v>397563515.95999998</v>
      </c>
      <c r="C61" s="93">
        <v>480271561.63999999</v>
      </c>
      <c r="D61" s="93">
        <v>667459289.74000001</v>
      </c>
      <c r="E61" s="93">
        <v>219514957.01999998</v>
      </c>
      <c r="F61" s="93">
        <v>1764809324.3600001</v>
      </c>
      <c r="G61" s="94">
        <f t="shared" si="9"/>
        <v>-579880302.24999952</v>
      </c>
      <c r="H61" s="88">
        <f t="shared" si="10"/>
        <v>-0.24731644464534197</v>
      </c>
    </row>
    <row r="62" spans="1:8" x14ac:dyDescent="0.3">
      <c r="A62" s="37">
        <v>44282</v>
      </c>
      <c r="B62" s="93">
        <v>416963683.12</v>
      </c>
      <c r="C62" s="93">
        <v>668568137.75</v>
      </c>
      <c r="D62" s="93">
        <v>642690236.30000007</v>
      </c>
      <c r="E62" s="93">
        <v>128861962.31999999</v>
      </c>
      <c r="F62" s="93">
        <v>1857085639.49</v>
      </c>
      <c r="G62" s="94">
        <f t="shared" si="9"/>
        <v>92276315.129999876</v>
      </c>
      <c r="H62" s="88">
        <f t="shared" si="10"/>
        <v>5.2286847001708603E-2</v>
      </c>
    </row>
    <row r="63" spans="1:8" x14ac:dyDescent="0.3">
      <c r="A63" s="23">
        <v>44289</v>
      </c>
      <c r="B63" s="52">
        <v>327915288.83000004</v>
      </c>
      <c r="C63" s="52">
        <v>499811827.5</v>
      </c>
      <c r="D63" s="52">
        <v>486716913.26999998</v>
      </c>
      <c r="E63" s="52">
        <v>119669628.88999999</v>
      </c>
      <c r="F63" s="52">
        <v>1434118034.49</v>
      </c>
      <c r="G63" s="53">
        <f t="shared" si="9"/>
        <v>-422967605</v>
      </c>
      <c r="H63" s="43">
        <f t="shared" si="10"/>
        <v>-0.22775880444380425</v>
      </c>
    </row>
    <row r="64" spans="1:8" x14ac:dyDescent="0.3">
      <c r="A64" s="37">
        <v>44296</v>
      </c>
      <c r="B64" s="52">
        <v>468258017.53999996</v>
      </c>
      <c r="C64" s="52">
        <v>648634075</v>
      </c>
      <c r="D64" s="52">
        <v>509632007.46000004</v>
      </c>
      <c r="E64" s="52">
        <v>75157020.359999999</v>
      </c>
      <c r="F64" s="52">
        <v>1701682740.3599999</v>
      </c>
      <c r="G64" s="53">
        <f t="shared" si="9"/>
        <v>267564705.86999989</v>
      </c>
      <c r="H64" s="43">
        <f t="shared" si="10"/>
        <v>0.18657090939181376</v>
      </c>
    </row>
    <row r="65" spans="1:8" x14ac:dyDescent="0.3">
      <c r="A65" s="37">
        <v>44303</v>
      </c>
      <c r="B65" s="110">
        <v>444247067.2299999</v>
      </c>
      <c r="C65" s="110">
        <v>480209863.5</v>
      </c>
      <c r="D65" s="110">
        <v>463564290.63</v>
      </c>
      <c r="E65" s="110">
        <v>76927431.5</v>
      </c>
      <c r="F65" s="110">
        <v>1464954749.8599999</v>
      </c>
      <c r="G65" s="111">
        <f t="shared" ref="G65:G70" si="11">F65-F64</f>
        <v>-236727990.5</v>
      </c>
      <c r="H65" s="105">
        <f t="shared" ref="H65:H70" si="12">(F65/F64)-1</f>
        <v>-0.1391140574475821</v>
      </c>
    </row>
    <row r="66" spans="1:8" x14ac:dyDescent="0.3">
      <c r="A66" s="23">
        <v>44310</v>
      </c>
      <c r="B66" s="110">
        <v>446452550.44999993</v>
      </c>
      <c r="C66" s="110">
        <v>616806664</v>
      </c>
      <c r="D66" s="110">
        <v>297671172.65999997</v>
      </c>
      <c r="E66" s="110">
        <v>98636098.409999996</v>
      </c>
      <c r="F66" s="110">
        <v>1459568781.52</v>
      </c>
      <c r="G66" s="111">
        <f t="shared" si="11"/>
        <v>-5385968.3399999142</v>
      </c>
      <c r="H66" s="105">
        <f t="shared" si="12"/>
        <v>-3.676542460109844E-3</v>
      </c>
    </row>
    <row r="67" spans="1:8" x14ac:dyDescent="0.3">
      <c r="A67" s="37">
        <v>44317</v>
      </c>
      <c r="B67" s="110">
        <v>452876238.63</v>
      </c>
      <c r="C67" s="110">
        <v>743373379.5</v>
      </c>
      <c r="D67" s="110">
        <v>436586445.06999999</v>
      </c>
      <c r="E67" s="110">
        <v>101068662.75</v>
      </c>
      <c r="F67" s="110">
        <v>1733904725.95</v>
      </c>
      <c r="G67" s="111">
        <f t="shared" si="11"/>
        <v>274335944.43000007</v>
      </c>
      <c r="H67" s="105">
        <f t="shared" si="12"/>
        <v>0.1879568458187395</v>
      </c>
    </row>
    <row r="68" spans="1:8" x14ac:dyDescent="0.3">
      <c r="A68" s="37">
        <v>44324</v>
      </c>
      <c r="B68" s="110">
        <v>504051294.37</v>
      </c>
      <c r="C68" s="110">
        <v>631316399.5</v>
      </c>
      <c r="D68" s="110">
        <v>309821796.37</v>
      </c>
      <c r="E68" s="110">
        <v>142870360.72</v>
      </c>
      <c r="F68" s="110">
        <v>1588064447.9599998</v>
      </c>
      <c r="G68" s="111">
        <f t="shared" si="11"/>
        <v>-145840277.99000025</v>
      </c>
      <c r="H68" s="105">
        <f t="shared" si="12"/>
        <v>-8.4110894795615065E-2</v>
      </c>
    </row>
    <row r="69" spans="1:8" x14ac:dyDescent="0.3">
      <c r="A69" s="37">
        <v>44331</v>
      </c>
      <c r="B69" s="110">
        <v>526150325.97000003</v>
      </c>
      <c r="C69" s="110">
        <v>595478997</v>
      </c>
      <c r="D69" s="110">
        <v>374917055.39000005</v>
      </c>
      <c r="E69" s="110">
        <v>108686481</v>
      </c>
      <c r="F69" s="110">
        <v>1605232859.3599999</v>
      </c>
      <c r="G69" s="111">
        <f t="shared" si="11"/>
        <v>17168411.400000095</v>
      </c>
      <c r="H69" s="105">
        <f t="shared" si="12"/>
        <v>1.0810903437863839E-2</v>
      </c>
    </row>
    <row r="70" spans="1:8" x14ac:dyDescent="0.3">
      <c r="A70" s="37">
        <v>44338</v>
      </c>
      <c r="B70" s="110">
        <v>531496766.06</v>
      </c>
      <c r="C70" s="110">
        <v>641029769</v>
      </c>
      <c r="D70" s="110">
        <v>330317211.21999997</v>
      </c>
      <c r="E70" s="110">
        <v>67671927.549999997</v>
      </c>
      <c r="F70" s="110">
        <v>1570516518.8299999</v>
      </c>
      <c r="G70" s="111">
        <f t="shared" si="11"/>
        <v>-34716340.529999971</v>
      </c>
      <c r="H70" s="105">
        <f t="shared" si="12"/>
        <v>-2.16269809875691E-2</v>
      </c>
    </row>
    <row r="71" spans="1:8" x14ac:dyDescent="0.3">
      <c r="A71" s="23">
        <v>44345</v>
      </c>
      <c r="B71" s="110">
        <v>576943367.62</v>
      </c>
      <c r="C71" s="110">
        <v>599529148</v>
      </c>
      <c r="D71" s="110">
        <v>329185987.63999999</v>
      </c>
      <c r="E71" s="110">
        <v>54454838.170000002</v>
      </c>
      <c r="F71" s="110">
        <v>1560113341.4300001</v>
      </c>
      <c r="G71" s="111">
        <f>F71-F70</f>
        <v>-10403177.399999857</v>
      </c>
      <c r="H71" s="105">
        <f>(F71/F70)-1</f>
        <v>-6.6240483785232618E-3</v>
      </c>
    </row>
    <row r="72" spans="1:8" x14ac:dyDescent="0.3">
      <c r="A72" s="37">
        <v>44352</v>
      </c>
      <c r="B72" s="52">
        <v>552624665.01999998</v>
      </c>
      <c r="C72" s="52">
        <v>690987083</v>
      </c>
      <c r="D72" s="52">
        <v>320494934.31999999</v>
      </c>
      <c r="E72" s="52">
        <v>39856644.75</v>
      </c>
      <c r="F72" s="52">
        <v>1603963327.0899999</v>
      </c>
      <c r="G72" s="53">
        <f>F72-F71</f>
        <v>43849985.659999847</v>
      </c>
      <c r="H72" s="43">
        <f>(F72/F71)-1</f>
        <v>2.8106923064837641E-2</v>
      </c>
    </row>
    <row r="73" spans="1:8" x14ac:dyDescent="0.3">
      <c r="A73" s="37">
        <v>44359</v>
      </c>
      <c r="B73" s="52">
        <v>700904534</v>
      </c>
      <c r="C73" s="52">
        <v>639999469</v>
      </c>
      <c r="D73" s="52">
        <v>359086202</v>
      </c>
      <c r="E73" s="52">
        <v>71294942</v>
      </c>
      <c r="F73" s="52">
        <v>1771288263</v>
      </c>
      <c r="G73" s="53">
        <f>F73-F72</f>
        <v>167324935.91000009</v>
      </c>
      <c r="H73" s="43">
        <f>(F73/F72)-1</f>
        <v>0.10431967681802945</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25"/>
  <sheetViews>
    <sheetView zoomScale="98" zoomScaleNormal="98" workbookViewId="0">
      <pane ySplit="6" topLeftCell="A7" activePane="bottomLeft" state="frozen"/>
      <selection pane="bottomLeft"/>
    </sheetView>
  </sheetViews>
  <sheetFormatPr defaultColWidth="9.33203125" defaultRowHeight="15.6" x14ac:dyDescent="0.3"/>
  <cols>
    <col min="1" max="1" width="15.44140625" style="21" customWidth="1"/>
    <col min="2" max="2" width="20.33203125" style="21" customWidth="1"/>
    <col min="3" max="3" width="17.44140625" style="21" customWidth="1"/>
    <col min="4" max="4" width="17" style="47" customWidth="1"/>
    <col min="5" max="5" width="24.6640625" style="21" customWidth="1"/>
    <col min="6" max="6" width="17" style="47" customWidth="1"/>
    <col min="7" max="7" width="20.109375" style="21" customWidth="1"/>
    <col min="8" max="8" width="17" style="47" customWidth="1"/>
    <col min="9" max="9" width="24.6640625" style="30" customWidth="1"/>
    <col min="10" max="10" width="33.33203125" style="31" customWidth="1"/>
    <col min="11" max="19" width="9.33203125" style="21"/>
    <col min="20" max="20" width="9.33203125" style="21" customWidth="1"/>
    <col min="21" max="16384" width="9.33203125" style="21"/>
  </cols>
  <sheetData>
    <row r="1" spans="1:12" s="2" customFormat="1" ht="24" customHeight="1" thickBot="1" x14ac:dyDescent="0.45">
      <c r="A1" s="1" t="s">
        <v>54</v>
      </c>
      <c r="I1" s="123"/>
      <c r="J1" s="99"/>
    </row>
    <row r="2" spans="1:12" s="2" customFormat="1" ht="16.2" thickTop="1" x14ac:dyDescent="0.3">
      <c r="A2" s="3"/>
      <c r="I2" s="123"/>
      <c r="J2" s="99"/>
    </row>
    <row r="3" spans="1:12" s="2" customFormat="1" ht="13.5" customHeight="1" x14ac:dyDescent="0.3">
      <c r="A3" s="2" t="s">
        <v>50</v>
      </c>
      <c r="B3" s="4"/>
      <c r="I3" s="123"/>
      <c r="J3" s="99"/>
    </row>
    <row r="4" spans="1:12" s="2" customFormat="1" x14ac:dyDescent="0.3">
      <c r="A4" s="2" t="s">
        <v>97</v>
      </c>
      <c r="B4" s="5"/>
      <c r="E4" s="6"/>
      <c r="I4" s="123"/>
      <c r="J4" s="99"/>
    </row>
    <row r="5" spans="1:12" s="2" customFormat="1" x14ac:dyDescent="0.3">
      <c r="B5" s="5"/>
      <c r="E5" s="6"/>
      <c r="I5" s="123"/>
      <c r="J5" s="99"/>
    </row>
    <row r="6" spans="1:12" s="16" customFormat="1" ht="45" customHeight="1" x14ac:dyDescent="0.3">
      <c r="A6" s="7" t="s">
        <v>10</v>
      </c>
      <c r="B6" s="35" t="s">
        <v>46</v>
      </c>
      <c r="C6" s="35" t="s">
        <v>58</v>
      </c>
      <c r="D6" s="39" t="s">
        <v>85</v>
      </c>
      <c r="E6" s="35" t="s">
        <v>59</v>
      </c>
      <c r="F6" s="39" t="s">
        <v>84</v>
      </c>
      <c r="G6" s="35" t="s">
        <v>49</v>
      </c>
      <c r="H6" s="39" t="s">
        <v>25</v>
      </c>
      <c r="I6" s="14" t="s">
        <v>9</v>
      </c>
      <c r="J6" s="15" t="s">
        <v>8</v>
      </c>
    </row>
    <row r="7" spans="1:12" x14ac:dyDescent="0.3">
      <c r="A7" s="23">
        <v>44240</v>
      </c>
      <c r="B7" s="24">
        <v>1228409</v>
      </c>
      <c r="C7" s="24">
        <v>625910</v>
      </c>
      <c r="D7" s="41">
        <v>0.50952899237957394</v>
      </c>
      <c r="E7" s="24">
        <v>3679</v>
      </c>
      <c r="F7" s="41">
        <f>E7/B7</f>
        <v>2.9949308414379903E-3</v>
      </c>
      <c r="G7" s="24">
        <v>598820</v>
      </c>
      <c r="H7" s="41">
        <v>0.48747607677898813</v>
      </c>
      <c r="I7" s="70" t="s">
        <v>53</v>
      </c>
      <c r="J7" s="77" t="s">
        <v>53</v>
      </c>
      <c r="L7" s="29"/>
    </row>
    <row r="8" spans="1:12" x14ac:dyDescent="0.3">
      <c r="A8" s="23">
        <v>44247</v>
      </c>
      <c r="B8" s="24">
        <v>1233811</v>
      </c>
      <c r="C8" s="24">
        <v>629765</v>
      </c>
      <c r="D8" s="41">
        <v>0.51042258498262705</v>
      </c>
      <c r="E8" s="24">
        <v>4070</v>
      </c>
      <c r="F8" s="41">
        <v>3.2987224137246305E-3</v>
      </c>
      <c r="G8" s="24">
        <v>599976</v>
      </c>
      <c r="H8" s="41">
        <v>0.48627869260364837</v>
      </c>
      <c r="I8" s="42">
        <f t="shared" ref="I8:I13" si="0">B8-B7</f>
        <v>5402</v>
      </c>
      <c r="J8" s="43">
        <f t="shared" ref="J8:J13" si="1">(B8/B7)-1</f>
        <v>4.3975581422799337E-3</v>
      </c>
      <c r="L8" s="29"/>
    </row>
    <row r="9" spans="1:12" x14ac:dyDescent="0.3">
      <c r="A9" s="37">
        <v>44254</v>
      </c>
      <c r="B9" s="26">
        <v>1232740</v>
      </c>
      <c r="C9" s="26">
        <v>626657</v>
      </c>
      <c r="D9" s="44">
        <v>0.50834482534841086</v>
      </c>
      <c r="E9" s="26">
        <v>4601</v>
      </c>
      <c r="F9" s="44">
        <v>3.7323360968249592E-3</v>
      </c>
      <c r="G9" s="26">
        <v>601482</v>
      </c>
      <c r="H9" s="44">
        <v>0.4879228385547642</v>
      </c>
      <c r="I9" s="45">
        <f t="shared" si="0"/>
        <v>-1071</v>
      </c>
      <c r="J9" s="46">
        <f t="shared" si="1"/>
        <v>-8.6804218798508526E-4</v>
      </c>
    </row>
    <row r="10" spans="1:12" x14ac:dyDescent="0.3">
      <c r="A10" s="23">
        <v>44261</v>
      </c>
      <c r="B10" s="24">
        <v>1241594</v>
      </c>
      <c r="C10" s="24">
        <v>633619</v>
      </c>
      <c r="D10" s="41">
        <v>0.51032704732787049</v>
      </c>
      <c r="E10" s="24">
        <v>5275</v>
      </c>
      <c r="F10" s="41">
        <v>4.2485707888407966E-3</v>
      </c>
      <c r="G10" s="24">
        <v>602700</v>
      </c>
      <c r="H10" s="41">
        <v>0.48542438188328874</v>
      </c>
      <c r="I10" s="48">
        <f t="shared" si="0"/>
        <v>8854</v>
      </c>
      <c r="J10" s="33">
        <f t="shared" si="1"/>
        <v>7.1823742232750565E-3</v>
      </c>
    </row>
    <row r="11" spans="1:12" x14ac:dyDescent="0.3">
      <c r="A11" s="23">
        <v>44268</v>
      </c>
      <c r="B11" s="86">
        <v>1262182</v>
      </c>
      <c r="C11" s="86">
        <v>652063</v>
      </c>
      <c r="D11" s="95">
        <v>0.51661567032329725</v>
      </c>
      <c r="E11" s="86">
        <v>5897</v>
      </c>
      <c r="F11" s="95">
        <v>4.6720678951213054E-3</v>
      </c>
      <c r="G11" s="86">
        <v>604222</v>
      </c>
      <c r="H11" s="95">
        <v>0.47871226178158144</v>
      </c>
      <c r="I11" s="96">
        <f t="shared" si="0"/>
        <v>20588</v>
      </c>
      <c r="J11" s="97">
        <f t="shared" si="1"/>
        <v>1.6581910028560021E-2</v>
      </c>
    </row>
    <row r="12" spans="1:12" x14ac:dyDescent="0.3">
      <c r="A12" s="23">
        <v>44275</v>
      </c>
      <c r="B12" s="86">
        <v>1286482</v>
      </c>
      <c r="C12" s="86">
        <v>675459</v>
      </c>
      <c r="D12" s="95">
        <v>0.52504349069788769</v>
      </c>
      <c r="E12" s="86">
        <v>6636</v>
      </c>
      <c r="F12" s="95">
        <v>5.1582532829841403E-3</v>
      </c>
      <c r="G12" s="86">
        <v>604387</v>
      </c>
      <c r="H12" s="95">
        <v>0.46979825601912811</v>
      </c>
      <c r="I12" s="96">
        <f t="shared" si="0"/>
        <v>24300</v>
      </c>
      <c r="J12" s="97">
        <f t="shared" si="1"/>
        <v>1.9252374063328359E-2</v>
      </c>
    </row>
    <row r="13" spans="1:12" x14ac:dyDescent="0.3">
      <c r="A13" s="37">
        <v>44282</v>
      </c>
      <c r="B13" s="86">
        <v>1283493</v>
      </c>
      <c r="C13" s="86">
        <v>668427</v>
      </c>
      <c r="D13" s="95">
        <v>0.52078741372177328</v>
      </c>
      <c r="E13" s="86">
        <v>7473</v>
      </c>
      <c r="F13" s="95">
        <v>5.822392486752947E-3</v>
      </c>
      <c r="G13" s="86">
        <v>607593</v>
      </c>
      <c r="H13" s="95">
        <v>0.47339019379147373</v>
      </c>
      <c r="I13" s="96">
        <f t="shared" si="0"/>
        <v>-2989</v>
      </c>
      <c r="J13" s="97">
        <f t="shared" si="1"/>
        <v>-2.3233904555213236E-3</v>
      </c>
    </row>
    <row r="14" spans="1:12" x14ac:dyDescent="0.3">
      <c r="A14" s="23">
        <v>44289</v>
      </c>
      <c r="B14" s="24">
        <v>1301005</v>
      </c>
      <c r="C14" s="24">
        <v>682075</v>
      </c>
      <c r="D14" s="41">
        <v>0.52426777760269949</v>
      </c>
      <c r="E14" s="24">
        <v>8120</v>
      </c>
      <c r="F14" s="41">
        <v>6.2413288188746391E-3</v>
      </c>
      <c r="G14" s="24">
        <v>610810</v>
      </c>
      <c r="H14" s="41">
        <v>0.46949089357842588</v>
      </c>
      <c r="I14" s="48">
        <f>B14-B13</f>
        <v>17512</v>
      </c>
      <c r="J14" s="33">
        <f t="shared" ref="J14:J20" si="2">(B14/B13)-1</f>
        <v>1.3644016757395683E-2</v>
      </c>
    </row>
    <row r="15" spans="1:12" x14ac:dyDescent="0.3">
      <c r="A15" s="23">
        <v>44296</v>
      </c>
      <c r="B15" s="24">
        <v>1322765</v>
      </c>
      <c r="C15" s="24">
        <v>699552</v>
      </c>
      <c r="D15" s="41">
        <v>0.52885584363057681</v>
      </c>
      <c r="E15" s="24">
        <v>9027</v>
      </c>
      <c r="F15" s="41">
        <v>6.8243414363095486E-3</v>
      </c>
      <c r="G15" s="24">
        <v>614186</v>
      </c>
      <c r="H15" s="41">
        <v>0.46431981493311358</v>
      </c>
      <c r="I15" s="48">
        <f>B15-B14</f>
        <v>21760</v>
      </c>
      <c r="J15" s="33">
        <f t="shared" si="2"/>
        <v>1.672553141609745E-2</v>
      </c>
    </row>
    <row r="16" spans="1:12" x14ac:dyDescent="0.3">
      <c r="A16" s="23">
        <v>44303</v>
      </c>
      <c r="B16" s="103">
        <v>1330006</v>
      </c>
      <c r="C16" s="103">
        <v>706020</v>
      </c>
      <c r="D16" s="112">
        <v>0.53083971049754664</v>
      </c>
      <c r="E16" s="103">
        <v>9716</v>
      </c>
      <c r="F16" s="112">
        <v>7.3052302019690138E-3</v>
      </c>
      <c r="G16" s="103">
        <v>614270</v>
      </c>
      <c r="H16" s="112">
        <v>0.46185505930048437</v>
      </c>
      <c r="I16" s="113">
        <f>B16-B15</f>
        <v>7241</v>
      </c>
      <c r="J16" s="114">
        <f t="shared" si="2"/>
        <v>5.474139397398714E-3</v>
      </c>
    </row>
    <row r="17" spans="1:10" ht="15" customHeight="1" x14ac:dyDescent="0.3">
      <c r="A17" s="37">
        <v>44310</v>
      </c>
      <c r="B17" s="103">
        <v>1340172</v>
      </c>
      <c r="C17" s="103">
        <v>715778</v>
      </c>
      <c r="D17" s="112">
        <v>0.53409413120106974</v>
      </c>
      <c r="E17" s="103">
        <v>10206</v>
      </c>
      <c r="F17" s="112">
        <v>7.6154404061568219E-3</v>
      </c>
      <c r="G17" s="103">
        <v>614188</v>
      </c>
      <c r="H17" s="112">
        <v>0.45829042839277345</v>
      </c>
      <c r="I17" s="113">
        <f>B17-B16</f>
        <v>10166</v>
      </c>
      <c r="J17" s="114">
        <f t="shared" si="2"/>
        <v>7.6435745402652078E-3</v>
      </c>
    </row>
    <row r="18" spans="1:10" x14ac:dyDescent="0.3">
      <c r="A18" s="23">
        <v>44317</v>
      </c>
      <c r="B18" s="103">
        <v>1358032</v>
      </c>
      <c r="C18" s="103">
        <v>732760</v>
      </c>
      <c r="D18" s="112">
        <v>0.53957491428773396</v>
      </c>
      <c r="E18" s="103">
        <v>10798</v>
      </c>
      <c r="F18" s="112">
        <v>7.951211753478564E-3</v>
      </c>
      <c r="G18" s="103">
        <v>614474</v>
      </c>
      <c r="H18" s="112">
        <v>0.45247387395878741</v>
      </c>
      <c r="I18" s="113">
        <f>B18-B17</f>
        <v>17860</v>
      </c>
      <c r="J18" s="114">
        <f t="shared" si="2"/>
        <v>1.3326647624334775E-2</v>
      </c>
    </row>
    <row r="19" spans="1:10" x14ac:dyDescent="0.3">
      <c r="A19" s="23">
        <v>44324</v>
      </c>
      <c r="B19" s="103">
        <v>1370919</v>
      </c>
      <c r="C19" s="103">
        <v>744925</v>
      </c>
      <c r="D19" s="112">
        <v>0.54337637745191369</v>
      </c>
      <c r="E19" s="103">
        <v>11470</v>
      </c>
      <c r="F19" s="112">
        <v>8.3666504002059931E-3</v>
      </c>
      <c r="G19" s="103">
        <v>614524</v>
      </c>
      <c r="H19" s="112">
        <v>0.44825697214788035</v>
      </c>
      <c r="I19" s="42">
        <f t="shared" ref="I19" si="3">B19-B18</f>
        <v>12887</v>
      </c>
      <c r="J19" s="114">
        <f t="shared" si="2"/>
        <v>9.4894671112315532E-3</v>
      </c>
    </row>
    <row r="20" spans="1:10" x14ac:dyDescent="0.3">
      <c r="A20" s="23">
        <v>44331</v>
      </c>
      <c r="B20" s="103">
        <v>1376015</v>
      </c>
      <c r="C20" s="103">
        <v>749599</v>
      </c>
      <c r="D20" s="112">
        <v>0.54476077659037148</v>
      </c>
      <c r="E20" s="103">
        <v>12067</v>
      </c>
      <c r="F20" s="112">
        <v>8.7695264949873373E-3</v>
      </c>
      <c r="G20" s="103">
        <v>614349</v>
      </c>
      <c r="H20" s="112">
        <v>0.44646969691464117</v>
      </c>
      <c r="I20" s="124">
        <f>B20-B19</f>
        <v>5096</v>
      </c>
      <c r="J20" s="114">
        <f t="shared" si="2"/>
        <v>3.7172145108499421E-3</v>
      </c>
    </row>
    <row r="21" spans="1:10" x14ac:dyDescent="0.3">
      <c r="A21" s="23">
        <v>44338</v>
      </c>
      <c r="B21" s="103">
        <v>1375364</v>
      </c>
      <c r="C21" s="103">
        <v>749508</v>
      </c>
      <c r="D21" s="112">
        <v>0.54495246349330073</v>
      </c>
      <c r="E21" s="103">
        <v>12620</v>
      </c>
      <c r="F21" s="112">
        <v>9.175752746182101E-3</v>
      </c>
      <c r="G21" s="103">
        <v>613236</v>
      </c>
      <c r="H21" s="112">
        <v>0.44587178376051723</v>
      </c>
      <c r="I21" s="124">
        <f>B21-B20</f>
        <v>-651</v>
      </c>
      <c r="J21" s="115">
        <f>(B21/B20)-1</f>
        <v>-4.7310530771826897E-4</v>
      </c>
    </row>
    <row r="22" spans="1:10" x14ac:dyDescent="0.3">
      <c r="A22" s="23">
        <v>44345</v>
      </c>
      <c r="B22" s="103">
        <v>1381672</v>
      </c>
      <c r="C22" s="103">
        <v>755671</v>
      </c>
      <c r="D22" s="112">
        <v>0.54692502996369619</v>
      </c>
      <c r="E22" s="103">
        <v>13152</v>
      </c>
      <c r="F22" s="112">
        <v>9.5189017364468564E-3</v>
      </c>
      <c r="G22" s="103">
        <v>612849</v>
      </c>
      <c r="H22" s="112">
        <v>0.443556068299857</v>
      </c>
      <c r="I22" s="124">
        <f>B22-B21</f>
        <v>6308</v>
      </c>
      <c r="J22" s="115">
        <f>(B22/B21)-1</f>
        <v>4.5864222125924226E-3</v>
      </c>
    </row>
    <row r="23" spans="1:10" x14ac:dyDescent="0.3">
      <c r="A23" s="23">
        <v>44352</v>
      </c>
      <c r="B23" s="24">
        <v>1384811</v>
      </c>
      <c r="C23" s="24">
        <v>757809</v>
      </c>
      <c r="D23" s="41">
        <v>0.54722918867628867</v>
      </c>
      <c r="E23" s="24">
        <v>13815</v>
      </c>
      <c r="F23" s="41">
        <v>9.9760906000891103E-3</v>
      </c>
      <c r="G23" s="24">
        <v>613187</v>
      </c>
      <c r="H23" s="41">
        <v>0.44279472072362219</v>
      </c>
      <c r="I23" s="30">
        <f>B23-B22</f>
        <v>3139</v>
      </c>
      <c r="J23" s="31">
        <f>(B23/B22)-1</f>
        <v>2.2718850783687294E-3</v>
      </c>
    </row>
    <row r="24" spans="1:10" x14ac:dyDescent="0.3">
      <c r="A24" s="23">
        <v>44359</v>
      </c>
      <c r="B24" s="24">
        <v>1387665</v>
      </c>
      <c r="C24" s="24">
        <v>759838</v>
      </c>
      <c r="D24" s="41">
        <v>0.55000000000000004</v>
      </c>
      <c r="E24" s="24">
        <v>14495</v>
      </c>
      <c r="F24" s="41">
        <v>0.01</v>
      </c>
      <c r="G24" s="24">
        <v>613332</v>
      </c>
      <c r="H24" s="41">
        <v>0.44</v>
      </c>
      <c r="I24" s="30">
        <f>B24-B23</f>
        <v>2854</v>
      </c>
      <c r="J24" s="31">
        <f>(B24/B23)-1</f>
        <v>2.0609310584620566E-3</v>
      </c>
    </row>
    <row r="25" spans="1:10" x14ac:dyDescent="0.3">
      <c r="B25" s="34"/>
      <c r="C25" s="34"/>
      <c r="E25" s="34"/>
      <c r="G25" s="34"/>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24"/>
  <sheetViews>
    <sheetView zoomScale="94" zoomScaleNormal="94" workbookViewId="0">
      <pane ySplit="6" topLeftCell="A16" activePane="bottomLeft" state="frozen"/>
      <selection pane="bottomLeft"/>
    </sheetView>
  </sheetViews>
  <sheetFormatPr defaultColWidth="20.6640625" defaultRowHeight="15.6" x14ac:dyDescent="0.3"/>
  <cols>
    <col min="1" max="3" width="20.6640625" style="21"/>
    <col min="4" max="4" width="20.6640625" style="31"/>
    <col min="5" max="12" width="20.6640625" style="21"/>
    <col min="13" max="13" width="20.6640625" style="82"/>
    <col min="14" max="16384" width="20.6640625" style="21"/>
  </cols>
  <sheetData>
    <row r="1" spans="1:13" s="2" customFormat="1" ht="24" customHeight="1" thickBot="1" x14ac:dyDescent="0.45">
      <c r="A1" s="1" t="s">
        <v>89</v>
      </c>
      <c r="D1" s="99"/>
      <c r="M1" s="78"/>
    </row>
    <row r="2" spans="1:13" s="2" customFormat="1" ht="16.2" thickTop="1" x14ac:dyDescent="0.3">
      <c r="A2" s="3"/>
      <c r="D2" s="99"/>
      <c r="M2" s="78"/>
    </row>
    <row r="3" spans="1:13" s="2" customFormat="1" ht="13.5" customHeight="1" x14ac:dyDescent="0.3">
      <c r="A3" s="2" t="s">
        <v>50</v>
      </c>
      <c r="B3" s="4"/>
      <c r="D3" s="99"/>
      <c r="M3" s="78"/>
    </row>
    <row r="4" spans="1:13" s="2" customFormat="1" x14ac:dyDescent="0.3">
      <c r="A4" s="2" t="s">
        <v>97</v>
      </c>
      <c r="B4" s="5"/>
      <c r="D4" s="99"/>
      <c r="E4" s="6"/>
      <c r="M4" s="78"/>
    </row>
    <row r="5" spans="1:13" s="2" customFormat="1" x14ac:dyDescent="0.3">
      <c r="B5" s="5"/>
      <c r="D5" s="99"/>
      <c r="E5" s="6"/>
      <c r="M5" s="78"/>
    </row>
    <row r="6" spans="1:13" s="16" customFormat="1" ht="96" customHeight="1" x14ac:dyDescent="0.3">
      <c r="A6" s="7" t="s">
        <v>7</v>
      </c>
      <c r="B6" s="35" t="s">
        <v>86</v>
      </c>
      <c r="C6" s="35" t="s">
        <v>9</v>
      </c>
      <c r="D6" s="56" t="s">
        <v>8</v>
      </c>
      <c r="E6" s="35" t="s">
        <v>87</v>
      </c>
      <c r="F6" s="35" t="s">
        <v>88</v>
      </c>
      <c r="G6" s="35" t="s">
        <v>90</v>
      </c>
      <c r="H6" s="35" t="s">
        <v>91</v>
      </c>
      <c r="I6" s="35" t="s">
        <v>92</v>
      </c>
      <c r="J6" s="35" t="s">
        <v>93</v>
      </c>
      <c r="K6" s="35" t="s">
        <v>94</v>
      </c>
      <c r="L6" s="35" t="s">
        <v>95</v>
      </c>
      <c r="M6" s="79" t="s">
        <v>96</v>
      </c>
    </row>
    <row r="7" spans="1:13" x14ac:dyDescent="0.3">
      <c r="A7" s="23">
        <v>44240</v>
      </c>
      <c r="B7" s="24">
        <v>265117</v>
      </c>
      <c r="C7" s="76" t="s">
        <v>53</v>
      </c>
      <c r="D7" s="71" t="s">
        <v>53</v>
      </c>
      <c r="E7" s="24">
        <v>80491</v>
      </c>
      <c r="F7" s="24">
        <v>184626</v>
      </c>
      <c r="G7" s="24">
        <v>0</v>
      </c>
      <c r="H7" s="24">
        <v>10373</v>
      </c>
      <c r="I7" s="24">
        <v>1462</v>
      </c>
      <c r="J7" s="24">
        <v>68656</v>
      </c>
      <c r="K7" s="24">
        <v>144</v>
      </c>
      <c r="L7" s="24">
        <v>41494</v>
      </c>
      <c r="M7" s="80">
        <v>142988</v>
      </c>
    </row>
    <row r="8" spans="1:13" x14ac:dyDescent="0.3">
      <c r="A8" s="23">
        <v>44247</v>
      </c>
      <c r="B8" s="24">
        <v>254447</v>
      </c>
      <c r="C8" s="24">
        <f t="shared" ref="C8:C13" si="0">B8-B7</f>
        <v>-10670</v>
      </c>
      <c r="D8" s="58">
        <f t="shared" ref="D8:D13" si="1">(B8-B7)/B8</f>
        <v>-4.1934076644645053E-2</v>
      </c>
      <c r="E8" s="24">
        <v>65576</v>
      </c>
      <c r="F8" s="24">
        <v>188871</v>
      </c>
      <c r="G8" s="24">
        <v>0</v>
      </c>
      <c r="H8" s="24">
        <v>11052</v>
      </c>
      <c r="I8" s="24">
        <v>1812</v>
      </c>
      <c r="J8" s="24">
        <v>52712</v>
      </c>
      <c r="K8" s="24">
        <v>148</v>
      </c>
      <c r="L8" s="24">
        <v>44208</v>
      </c>
      <c r="M8" s="80">
        <v>144515</v>
      </c>
    </row>
    <row r="9" spans="1:13" x14ac:dyDescent="0.3">
      <c r="A9" s="37">
        <v>44254</v>
      </c>
      <c r="B9" s="26">
        <v>228690</v>
      </c>
      <c r="C9" s="26">
        <f t="shared" si="0"/>
        <v>-25757</v>
      </c>
      <c r="D9" s="60">
        <f t="shared" si="1"/>
        <v>-0.11262844899208535</v>
      </c>
      <c r="E9" s="26">
        <v>47846</v>
      </c>
      <c r="F9" s="26">
        <v>180844</v>
      </c>
      <c r="G9" s="26">
        <v>0</v>
      </c>
      <c r="H9" s="26">
        <v>12180</v>
      </c>
      <c r="I9" s="26">
        <v>2531</v>
      </c>
      <c r="J9" s="26">
        <v>33135</v>
      </c>
      <c r="K9" s="26">
        <v>154</v>
      </c>
      <c r="L9" s="26">
        <v>48723</v>
      </c>
      <c r="M9" s="81">
        <v>131967</v>
      </c>
    </row>
    <row r="10" spans="1:13" x14ac:dyDescent="0.3">
      <c r="A10" s="23">
        <v>44261</v>
      </c>
      <c r="B10" s="24">
        <v>172441</v>
      </c>
      <c r="C10" s="24">
        <f t="shared" si="0"/>
        <v>-56249</v>
      </c>
      <c r="D10" s="60">
        <f t="shared" si="1"/>
        <v>-0.32619272678771288</v>
      </c>
      <c r="E10" s="24">
        <v>45674</v>
      </c>
      <c r="F10" s="24">
        <v>126767</v>
      </c>
      <c r="G10" s="24">
        <v>0</v>
      </c>
      <c r="H10" s="24">
        <v>8473</v>
      </c>
      <c r="I10" s="24">
        <v>3201</v>
      </c>
      <c r="J10" s="24">
        <v>34000</v>
      </c>
      <c r="K10" s="24">
        <v>167</v>
      </c>
      <c r="L10" s="24">
        <v>33896</v>
      </c>
      <c r="M10" s="80">
        <v>92704</v>
      </c>
    </row>
    <row r="11" spans="1:13" x14ac:dyDescent="0.3">
      <c r="A11" s="23">
        <v>44268</v>
      </c>
      <c r="B11" s="86">
        <v>159640</v>
      </c>
      <c r="C11" s="86">
        <f t="shared" si="0"/>
        <v>-12801</v>
      </c>
      <c r="D11" s="100">
        <f t="shared" si="1"/>
        <v>-8.0186670007516919E-2</v>
      </c>
      <c r="E11" s="86">
        <v>44837</v>
      </c>
      <c r="F11" s="86">
        <v>114803</v>
      </c>
      <c r="G11" s="86">
        <v>0</v>
      </c>
      <c r="H11" s="86">
        <v>9476</v>
      </c>
      <c r="I11" s="86">
        <v>3432</v>
      </c>
      <c r="J11" s="86">
        <v>31929</v>
      </c>
      <c r="K11" s="86">
        <v>166</v>
      </c>
      <c r="L11" s="86">
        <v>37903</v>
      </c>
      <c r="M11" s="98">
        <v>76734</v>
      </c>
    </row>
    <row r="12" spans="1:13" x14ac:dyDescent="0.3">
      <c r="A12" s="37">
        <v>44275</v>
      </c>
      <c r="B12" s="86">
        <v>152044</v>
      </c>
      <c r="C12" s="86">
        <f t="shared" si="0"/>
        <v>-7596</v>
      </c>
      <c r="D12" s="100">
        <f t="shared" si="1"/>
        <v>-4.9959222330378049E-2</v>
      </c>
      <c r="E12" s="86">
        <v>42796</v>
      </c>
      <c r="F12" s="86">
        <v>109248</v>
      </c>
      <c r="G12" s="86">
        <v>0</v>
      </c>
      <c r="H12" s="86">
        <v>8711</v>
      </c>
      <c r="I12" s="86">
        <v>3593</v>
      </c>
      <c r="J12" s="86">
        <v>30492</v>
      </c>
      <c r="K12" s="86">
        <v>221</v>
      </c>
      <c r="L12" s="86">
        <v>34842</v>
      </c>
      <c r="M12" s="98">
        <v>74185</v>
      </c>
    </row>
    <row r="13" spans="1:13" x14ac:dyDescent="0.3">
      <c r="A13" s="37">
        <v>44282</v>
      </c>
      <c r="B13" s="86">
        <v>150658</v>
      </c>
      <c r="C13" s="86">
        <f t="shared" si="0"/>
        <v>-1386</v>
      </c>
      <c r="D13" s="100">
        <f t="shared" si="1"/>
        <v>-9.1996442273228098E-3</v>
      </c>
      <c r="E13" s="86">
        <v>44215</v>
      </c>
      <c r="F13" s="86">
        <v>106443</v>
      </c>
      <c r="G13" s="86">
        <v>0</v>
      </c>
      <c r="H13" s="86">
        <v>7411</v>
      </c>
      <c r="I13" s="86">
        <v>3494</v>
      </c>
      <c r="J13" s="86">
        <v>33310</v>
      </c>
      <c r="K13" s="86">
        <v>322</v>
      </c>
      <c r="L13" s="86">
        <v>29644</v>
      </c>
      <c r="M13" s="98">
        <v>76477</v>
      </c>
    </row>
    <row r="14" spans="1:13" x14ac:dyDescent="0.3">
      <c r="A14" s="23">
        <v>44289</v>
      </c>
      <c r="B14" s="24">
        <v>122120</v>
      </c>
      <c r="C14" s="24">
        <f t="shared" ref="C14:C19" si="2">B14-B13</f>
        <v>-28538</v>
      </c>
      <c r="D14" s="31">
        <f t="shared" ref="D14:D19" si="3">(B14-B13)/B14</f>
        <v>-0.233688175565018</v>
      </c>
      <c r="E14" s="24">
        <v>48296</v>
      </c>
      <c r="F14" s="24">
        <v>73824</v>
      </c>
      <c r="G14" s="24">
        <v>0</v>
      </c>
      <c r="H14" s="24">
        <v>6188</v>
      </c>
      <c r="I14" s="24">
        <v>3650</v>
      </c>
      <c r="J14" s="24">
        <v>38458</v>
      </c>
      <c r="K14" s="24">
        <v>257</v>
      </c>
      <c r="L14" s="24">
        <v>24751</v>
      </c>
      <c r="M14" s="80">
        <v>48816</v>
      </c>
    </row>
    <row r="15" spans="1:13" x14ac:dyDescent="0.3">
      <c r="A15" s="23">
        <v>44296</v>
      </c>
      <c r="B15" s="24">
        <v>111333</v>
      </c>
      <c r="C15" s="24">
        <f t="shared" si="2"/>
        <v>-10787</v>
      </c>
      <c r="D15" s="31">
        <f t="shared" si="3"/>
        <v>-9.6889511645244453E-2</v>
      </c>
      <c r="E15" s="24">
        <v>56840</v>
      </c>
      <c r="F15" s="24">
        <v>54493</v>
      </c>
      <c r="G15" s="24">
        <v>0</v>
      </c>
      <c r="H15" s="24">
        <v>3059</v>
      </c>
      <c r="I15" s="24">
        <v>1487</v>
      </c>
      <c r="J15" s="24">
        <v>52294</v>
      </c>
      <c r="K15" s="24">
        <v>240</v>
      </c>
      <c r="L15" s="24">
        <v>12237</v>
      </c>
      <c r="M15" s="80">
        <v>42016</v>
      </c>
    </row>
    <row r="16" spans="1:13" x14ac:dyDescent="0.3">
      <c r="A16" s="37">
        <v>44303</v>
      </c>
      <c r="B16" s="103">
        <v>123855</v>
      </c>
      <c r="C16" s="103">
        <f t="shared" si="2"/>
        <v>12522</v>
      </c>
      <c r="D16" s="115">
        <f t="shared" si="3"/>
        <v>0.10110209519195834</v>
      </c>
      <c r="E16" s="103">
        <v>56862</v>
      </c>
      <c r="F16" s="103">
        <v>66993</v>
      </c>
      <c r="G16" s="103">
        <v>0</v>
      </c>
      <c r="H16" s="103">
        <v>2882</v>
      </c>
      <c r="I16" s="103">
        <v>668</v>
      </c>
      <c r="J16" s="103">
        <v>53312</v>
      </c>
      <c r="K16" s="103">
        <v>221</v>
      </c>
      <c r="L16" s="103">
        <v>11526</v>
      </c>
      <c r="M16" s="116">
        <v>55246</v>
      </c>
    </row>
    <row r="17" spans="1:13" x14ac:dyDescent="0.3">
      <c r="A17" s="37">
        <v>44310</v>
      </c>
      <c r="B17" s="103">
        <v>135360</v>
      </c>
      <c r="C17" s="103">
        <f t="shared" si="2"/>
        <v>11505</v>
      </c>
      <c r="D17" s="115">
        <f t="shared" si="3"/>
        <v>8.4995567375886524E-2</v>
      </c>
      <c r="E17" s="103">
        <v>65115</v>
      </c>
      <c r="F17" s="103">
        <v>70245</v>
      </c>
      <c r="G17" s="103">
        <v>0</v>
      </c>
      <c r="H17" s="103">
        <v>1381</v>
      </c>
      <c r="I17" s="103">
        <v>301</v>
      </c>
      <c r="J17" s="103">
        <v>63433</v>
      </c>
      <c r="K17" s="103">
        <v>258</v>
      </c>
      <c r="L17" s="103">
        <v>5523</v>
      </c>
      <c r="M17" s="116">
        <v>64464</v>
      </c>
    </row>
    <row r="18" spans="1:13" x14ac:dyDescent="0.3">
      <c r="A18" s="23">
        <v>44317</v>
      </c>
      <c r="B18" s="103">
        <v>166208</v>
      </c>
      <c r="C18" s="103">
        <f t="shared" si="2"/>
        <v>30848</v>
      </c>
      <c r="D18" s="115">
        <f t="shared" si="3"/>
        <v>0.18559876780901038</v>
      </c>
      <c r="E18" s="103">
        <v>74680</v>
      </c>
      <c r="F18" s="103">
        <v>91528</v>
      </c>
      <c r="G18" s="103">
        <v>0</v>
      </c>
      <c r="H18" s="103">
        <v>887</v>
      </c>
      <c r="I18" s="103">
        <v>489</v>
      </c>
      <c r="J18" s="103">
        <v>73304</v>
      </c>
      <c r="K18" s="103">
        <v>282</v>
      </c>
      <c r="L18" s="103">
        <v>3547</v>
      </c>
      <c r="M18" s="116">
        <v>87699</v>
      </c>
    </row>
    <row r="19" spans="1:13" x14ac:dyDescent="0.3">
      <c r="A19" s="120">
        <v>44324</v>
      </c>
      <c r="B19" s="121">
        <v>195585</v>
      </c>
      <c r="C19" s="121">
        <f t="shared" si="2"/>
        <v>29377</v>
      </c>
      <c r="D19" s="115">
        <f t="shared" si="3"/>
        <v>0.15020068001124831</v>
      </c>
      <c r="E19" s="121">
        <v>83578</v>
      </c>
      <c r="F19" s="121">
        <v>112007</v>
      </c>
      <c r="G19" s="121">
        <v>0</v>
      </c>
      <c r="H19" s="121">
        <v>805</v>
      </c>
      <c r="I19" s="121">
        <v>290</v>
      </c>
      <c r="J19" s="121">
        <v>82483</v>
      </c>
      <c r="K19" s="121">
        <v>280</v>
      </c>
      <c r="L19" s="121">
        <v>3222</v>
      </c>
      <c r="M19" s="122">
        <v>108505</v>
      </c>
    </row>
    <row r="20" spans="1:13" x14ac:dyDescent="0.3">
      <c r="A20" s="37">
        <v>44331</v>
      </c>
      <c r="B20" s="103">
        <v>198605</v>
      </c>
      <c r="C20" s="103">
        <f>B20-B19</f>
        <v>3020</v>
      </c>
      <c r="D20" s="115">
        <f>(B20-B19)/B20</f>
        <v>1.5206062284433927E-2</v>
      </c>
      <c r="E20" s="103">
        <v>87763</v>
      </c>
      <c r="F20" s="103">
        <v>110842</v>
      </c>
      <c r="G20" s="103">
        <v>0</v>
      </c>
      <c r="H20" s="103">
        <v>629</v>
      </c>
      <c r="I20" s="103">
        <v>290</v>
      </c>
      <c r="J20" s="103">
        <v>86844</v>
      </c>
      <c r="K20" s="103">
        <v>309</v>
      </c>
      <c r="L20" s="103">
        <v>2514</v>
      </c>
      <c r="M20" s="116">
        <v>108019</v>
      </c>
    </row>
    <row r="21" spans="1:13" x14ac:dyDescent="0.3">
      <c r="A21" s="23">
        <v>44338</v>
      </c>
      <c r="B21" s="24">
        <v>225525</v>
      </c>
      <c r="C21" s="24">
        <f>B21-B20</f>
        <v>26920</v>
      </c>
      <c r="D21" s="31">
        <f>(B21-B20)/B21</f>
        <v>0.11936592395521561</v>
      </c>
      <c r="E21" s="24">
        <v>105231</v>
      </c>
      <c r="F21" s="24">
        <v>120294</v>
      </c>
      <c r="G21" s="24">
        <v>0</v>
      </c>
      <c r="H21" s="24">
        <v>557</v>
      </c>
      <c r="I21" s="24">
        <v>267</v>
      </c>
      <c r="J21" s="24">
        <v>104407</v>
      </c>
      <c r="K21" s="24">
        <v>337</v>
      </c>
      <c r="L21" s="24">
        <v>2228</v>
      </c>
      <c r="M21" s="80">
        <v>117729</v>
      </c>
    </row>
    <row r="22" spans="1:13" x14ac:dyDescent="0.3">
      <c r="A22" s="120">
        <v>44345</v>
      </c>
      <c r="B22" s="103">
        <v>229411</v>
      </c>
      <c r="C22" s="103">
        <f>B22-B21</f>
        <v>3886</v>
      </c>
      <c r="D22" s="115">
        <f>(B22-B21)/B22</f>
        <v>1.6939030822410432E-2</v>
      </c>
      <c r="E22" s="103">
        <v>93705</v>
      </c>
      <c r="F22" s="103">
        <v>135706</v>
      </c>
      <c r="G22" s="103">
        <v>0</v>
      </c>
      <c r="H22" s="103">
        <v>396</v>
      </c>
      <c r="I22" s="103">
        <v>530</v>
      </c>
      <c r="J22" s="103">
        <v>92779</v>
      </c>
      <c r="K22" s="103">
        <v>371</v>
      </c>
      <c r="L22" s="103">
        <v>1586</v>
      </c>
      <c r="M22" s="116">
        <v>133749</v>
      </c>
    </row>
    <row r="23" spans="1:13" x14ac:dyDescent="0.3">
      <c r="A23" s="37">
        <v>44352</v>
      </c>
      <c r="B23" s="24">
        <v>221340</v>
      </c>
      <c r="C23" s="24">
        <f>B23-B22</f>
        <v>-8071</v>
      </c>
      <c r="D23" s="31">
        <f>(B23-B22)/B23</f>
        <v>-3.6464263124604678E-2</v>
      </c>
      <c r="E23" s="24">
        <v>90474</v>
      </c>
      <c r="F23" s="24">
        <v>130866</v>
      </c>
      <c r="G23" s="24">
        <v>0</v>
      </c>
      <c r="H23" s="24">
        <v>371</v>
      </c>
      <c r="I23" s="24">
        <v>346</v>
      </c>
      <c r="J23" s="24">
        <v>89757</v>
      </c>
      <c r="K23" s="24">
        <v>404</v>
      </c>
      <c r="L23" s="24">
        <v>1483</v>
      </c>
      <c r="M23" s="80">
        <v>128979</v>
      </c>
    </row>
    <row r="24" spans="1:13" x14ac:dyDescent="0.3">
      <c r="A24" s="23">
        <v>44359</v>
      </c>
      <c r="B24" s="24">
        <v>222559</v>
      </c>
      <c r="C24" s="24">
        <f>B24-B23</f>
        <v>1219</v>
      </c>
      <c r="D24" s="31">
        <f>(B24-B23)/B24</f>
        <v>5.4771993044540994E-3</v>
      </c>
      <c r="E24" s="24">
        <v>92811</v>
      </c>
      <c r="F24" s="24">
        <v>129748</v>
      </c>
      <c r="G24" s="24">
        <v>0</v>
      </c>
      <c r="H24" s="24">
        <v>19</v>
      </c>
      <c r="I24" s="24">
        <v>392</v>
      </c>
      <c r="J24" s="24">
        <v>92400</v>
      </c>
      <c r="K24" s="24">
        <v>469</v>
      </c>
      <c r="L24" s="24">
        <v>76</v>
      </c>
      <c r="M24" s="80">
        <v>129203</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24"/>
  <sheetViews>
    <sheetView workbookViewId="0">
      <pane ySplit="6" topLeftCell="A13" activePane="bottomLeft" state="frozen"/>
      <selection pane="bottomLeft"/>
    </sheetView>
  </sheetViews>
  <sheetFormatPr defaultColWidth="23.88671875" defaultRowHeight="15.6" x14ac:dyDescent="0.3"/>
  <cols>
    <col min="1" max="1" width="23.88671875" style="21"/>
    <col min="2" max="2" width="23.88671875" style="34"/>
    <col min="3" max="3" width="23.88671875" style="30"/>
    <col min="4" max="4" width="23.88671875" style="31"/>
    <col min="5" max="16384" width="23.88671875" style="21"/>
  </cols>
  <sheetData>
    <row r="1" spans="1:9" s="2" customFormat="1" ht="24" customHeight="1" thickBot="1" x14ac:dyDescent="0.45">
      <c r="A1" s="1" t="s">
        <v>54</v>
      </c>
    </row>
    <row r="2" spans="1:9" s="2" customFormat="1" ht="16.2" thickTop="1" x14ac:dyDescent="0.3">
      <c r="A2" s="3"/>
    </row>
    <row r="3" spans="1:9" s="2" customFormat="1" ht="13.5" customHeight="1" x14ac:dyDescent="0.3">
      <c r="A3" s="2" t="s">
        <v>50</v>
      </c>
      <c r="B3" s="4"/>
    </row>
    <row r="4" spans="1:9" s="2" customFormat="1" x14ac:dyDescent="0.3">
      <c r="A4" s="2" t="s">
        <v>97</v>
      </c>
      <c r="B4" s="5"/>
      <c r="E4" s="6"/>
    </row>
    <row r="5" spans="1:9" s="2" customFormat="1" x14ac:dyDescent="0.3">
      <c r="B5" s="5"/>
      <c r="E5" s="6"/>
    </row>
    <row r="6" spans="1:9" s="16" customFormat="1" ht="71.7" customHeight="1" x14ac:dyDescent="0.3">
      <c r="A6" s="7" t="s">
        <v>10</v>
      </c>
      <c r="B6" s="13" t="s">
        <v>26</v>
      </c>
      <c r="C6" s="14" t="s">
        <v>11</v>
      </c>
      <c r="D6" s="15" t="s">
        <v>12</v>
      </c>
    </row>
    <row r="7" spans="1:9" x14ac:dyDescent="0.3">
      <c r="A7" s="17">
        <v>44240</v>
      </c>
      <c r="B7" s="18">
        <v>877211</v>
      </c>
      <c r="C7" s="70" t="s">
        <v>53</v>
      </c>
      <c r="D7" s="77" t="s">
        <v>53</v>
      </c>
      <c r="F7" s="22"/>
    </row>
    <row r="8" spans="1:9" x14ac:dyDescent="0.3">
      <c r="A8" s="23">
        <v>44247</v>
      </c>
      <c r="B8" s="24">
        <v>890833</v>
      </c>
      <c r="C8" s="19">
        <f>B8-B7</f>
        <v>13622</v>
      </c>
      <c r="D8" s="20">
        <f>(B8/B7)-1</f>
        <v>1.5528761039248273E-2</v>
      </c>
    </row>
    <row r="9" spans="1:9" x14ac:dyDescent="0.3">
      <c r="A9" s="25">
        <v>44254</v>
      </c>
      <c r="B9" s="26">
        <v>895410</v>
      </c>
      <c r="C9" s="27">
        <f>B9-B8</f>
        <v>4577</v>
      </c>
      <c r="D9" s="28">
        <f>(B9/B8)-1</f>
        <v>5.1378877971517412E-3</v>
      </c>
    </row>
    <row r="10" spans="1:9" x14ac:dyDescent="0.3">
      <c r="A10" s="17">
        <v>44261</v>
      </c>
      <c r="B10" s="21">
        <v>899119</v>
      </c>
      <c r="C10" s="19">
        <f>B10-B9</f>
        <v>3709</v>
      </c>
      <c r="D10" s="20">
        <f>(B10/B9)-1</f>
        <v>4.1422365173495734E-3</v>
      </c>
      <c r="H10" s="32"/>
      <c r="I10" s="33"/>
    </row>
    <row r="11" spans="1:9" x14ac:dyDescent="0.3">
      <c r="A11" s="23">
        <v>44268</v>
      </c>
      <c r="B11" s="34">
        <v>899340</v>
      </c>
      <c r="C11" s="19">
        <f>B11-B10</f>
        <v>221</v>
      </c>
      <c r="D11" s="20">
        <f>(B11/B10)-1</f>
        <v>2.4579616268805005E-4</v>
      </c>
    </row>
    <row r="12" spans="1:9" x14ac:dyDescent="0.3">
      <c r="A12" s="25">
        <v>44275</v>
      </c>
      <c r="B12" s="101">
        <v>904972</v>
      </c>
      <c r="C12" s="89">
        <f>B12-B11</f>
        <v>5632</v>
      </c>
      <c r="D12" s="102">
        <f>(B12/B11)-1</f>
        <v>6.2623701825783584E-3</v>
      </c>
    </row>
    <row r="13" spans="1:9" x14ac:dyDescent="0.3">
      <c r="A13" s="23">
        <v>44282</v>
      </c>
      <c r="B13" s="34">
        <v>906744</v>
      </c>
      <c r="C13" s="19">
        <f t="shared" ref="C13:C14" si="0">B13-B12</f>
        <v>1772</v>
      </c>
      <c r="D13" s="20">
        <f t="shared" ref="D13:D14" si="1">(B13/B12)-1</f>
        <v>1.9580716309455237E-3</v>
      </c>
    </row>
    <row r="14" spans="1:9" x14ac:dyDescent="0.3">
      <c r="A14" s="25">
        <v>44289</v>
      </c>
      <c r="B14" s="34">
        <v>909060</v>
      </c>
      <c r="C14" s="19">
        <f t="shared" si="0"/>
        <v>2316</v>
      </c>
      <c r="D14" s="20">
        <f t="shared" si="1"/>
        <v>2.5541939069901876E-3</v>
      </c>
    </row>
    <row r="15" spans="1:9" x14ac:dyDescent="0.3">
      <c r="A15" s="17">
        <v>44296</v>
      </c>
      <c r="B15" s="34">
        <v>911595</v>
      </c>
      <c r="C15" s="19">
        <f t="shared" ref="C15:C20" si="2">B15-B14</f>
        <v>2535</v>
      </c>
      <c r="D15" s="20">
        <f t="shared" ref="D15:D20" si="3">(B15/B14)-1</f>
        <v>2.7885948122237103E-3</v>
      </c>
    </row>
    <row r="16" spans="1:9" x14ac:dyDescent="0.3">
      <c r="A16" s="23">
        <v>44303</v>
      </c>
      <c r="B16" s="117">
        <v>909253</v>
      </c>
      <c r="C16" s="106">
        <f t="shared" si="2"/>
        <v>-2342</v>
      </c>
      <c r="D16" s="118">
        <f t="shared" si="3"/>
        <v>-2.5691233497331378E-3</v>
      </c>
    </row>
    <row r="17" spans="1:4" x14ac:dyDescent="0.3">
      <c r="A17" s="17">
        <v>44310</v>
      </c>
      <c r="B17" s="117">
        <v>914076</v>
      </c>
      <c r="C17" s="106">
        <f t="shared" si="2"/>
        <v>4823</v>
      </c>
      <c r="D17" s="118">
        <f t="shared" si="3"/>
        <v>5.3043542336401739E-3</v>
      </c>
    </row>
    <row r="18" spans="1:4" x14ac:dyDescent="0.3">
      <c r="A18" s="17">
        <v>44317</v>
      </c>
      <c r="B18" s="117">
        <v>915075</v>
      </c>
      <c r="C18" s="106">
        <f t="shared" si="2"/>
        <v>999</v>
      </c>
      <c r="D18" s="118">
        <f t="shared" si="3"/>
        <v>1.0929069355283261E-3</v>
      </c>
    </row>
    <row r="19" spans="1:4" x14ac:dyDescent="0.3">
      <c r="A19" s="23">
        <v>44324</v>
      </c>
      <c r="B19" s="117">
        <v>909827</v>
      </c>
      <c r="C19" s="106">
        <f t="shared" si="2"/>
        <v>-5248</v>
      </c>
      <c r="D19" s="118">
        <f t="shared" si="3"/>
        <v>-5.7350490396962384E-3</v>
      </c>
    </row>
    <row r="20" spans="1:4" x14ac:dyDescent="0.3">
      <c r="A20" s="23">
        <v>44331</v>
      </c>
      <c r="B20" s="117">
        <v>903202</v>
      </c>
      <c r="C20" s="106">
        <f t="shared" si="2"/>
        <v>-6625</v>
      </c>
      <c r="D20" s="118">
        <f t="shared" si="3"/>
        <v>-7.2816040851721997E-3</v>
      </c>
    </row>
    <row r="21" spans="1:4" x14ac:dyDescent="0.3">
      <c r="A21" s="23">
        <v>44338</v>
      </c>
      <c r="B21" s="34">
        <v>905884</v>
      </c>
      <c r="C21" s="19">
        <f>B21-B20</f>
        <v>2682</v>
      </c>
      <c r="D21" s="20">
        <f>(B21/B20)-1</f>
        <v>2.9694354086904351E-3</v>
      </c>
    </row>
    <row r="22" spans="1:4" x14ac:dyDescent="0.3">
      <c r="A22" s="23">
        <v>44345</v>
      </c>
      <c r="B22" s="117">
        <v>900544</v>
      </c>
      <c r="C22" s="106">
        <f>B22-B21</f>
        <v>-5340</v>
      </c>
      <c r="D22" s="118">
        <f>(B22/B21)-1</f>
        <v>-5.894794476997034E-3</v>
      </c>
    </row>
    <row r="23" spans="1:4" x14ac:dyDescent="0.3">
      <c r="A23" s="17">
        <v>44352</v>
      </c>
      <c r="B23" s="34">
        <v>903655</v>
      </c>
      <c r="C23" s="19">
        <f>B23-B22</f>
        <v>3111</v>
      </c>
      <c r="D23" s="20">
        <f>(B23/B22)-1</f>
        <v>3.4545785658446349E-3</v>
      </c>
    </row>
    <row r="24" spans="1:4" x14ac:dyDescent="0.3">
      <c r="A24" s="23">
        <v>44359</v>
      </c>
      <c r="B24" s="34">
        <v>903532</v>
      </c>
      <c r="C24" s="19">
        <f>B24-B23</f>
        <v>-123</v>
      </c>
      <c r="D24" s="20">
        <f>(B24/B23)-1</f>
        <v>-1.3611389302337074E-4</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3C091E-2F62-4559-8016-1874B8A25858}"/>
</file>

<file path=customXml/itemProps2.xml><?xml version="1.0" encoding="utf-8"?>
<ds:datastoreItem xmlns:ds="http://schemas.openxmlformats.org/officeDocument/2006/customXml" ds:itemID="{AD545E57-6CD2-4DF7-A299-68DB076D9900}"/>
</file>

<file path=customXml/itemProps3.xml><?xml version="1.0" encoding="utf-8"?>
<ds:datastoreItem xmlns:ds="http://schemas.openxmlformats.org/officeDocument/2006/customXml" ds:itemID="{4A0A1568-43CE-47B4-92B7-57AF90BDB7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Definitions</vt:lpstr>
      <vt:lpstr> Claims Filed</vt:lpstr>
      <vt:lpstr>Claims Paid</vt:lpstr>
      <vt:lpstr>Benefits Paid</vt:lpstr>
      <vt:lpstr> Ineligible Claims</vt:lpstr>
      <vt:lpstr>Backlog of Claims Past 21 Day</vt:lpstr>
      <vt:lpstr>Waiting for Claimant Certificat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Unemployment-Insurance-Claims-Data</dc:title>
  <dc:creator>E. D. D. Employment Development Department State of California.</dc:creator>
  <cp:lastModifiedBy>Ha, Amanda@EDD</cp:lastModifiedBy>
  <dcterms:created xsi:type="dcterms:W3CDTF">2020-09-22T14:55:00Z</dcterms:created>
  <dcterms:modified xsi:type="dcterms:W3CDTF">2021-06-16T18:06:16Z</dcterms:modified>
</cp:coreProperties>
</file>